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190" activeTab="0"/>
  </bookViews>
  <sheets>
    <sheet name="an2016" sheetId="1" r:id="rId1"/>
  </sheets>
  <definedNames>
    <definedName name="_xlnm.Print_Area" localSheetId="0">'an2016'!$A$2:$P$54</definedName>
  </definedNames>
  <calcPr fullCalcOnLoad="1"/>
</workbook>
</file>

<file path=xl/sharedStrings.xml><?xml version="1.0" encoding="utf-8"?>
<sst xmlns="http://schemas.openxmlformats.org/spreadsheetml/2006/main" count="131" uniqueCount="82">
  <si>
    <t>Denumire judet</t>
  </si>
  <si>
    <t>Persoane fizice</t>
  </si>
  <si>
    <t>Persoane juridice</t>
  </si>
  <si>
    <t>Cereri rezervare denumire</t>
  </si>
  <si>
    <t>Înregistrări din oficiu (inclusiv radieri)</t>
  </si>
  <si>
    <t>judet</t>
  </si>
  <si>
    <t>nr_inm</t>
  </si>
  <si>
    <t>nr_inmf</t>
  </si>
  <si>
    <t>nr_ment</t>
  </si>
  <si>
    <t>nr_depm</t>
  </si>
  <si>
    <t>nr_rad</t>
  </si>
  <si>
    <t>nr_rezer</t>
  </si>
  <si>
    <t>nr_embl</t>
  </si>
  <si>
    <t>nr_bil</t>
  </si>
  <si>
    <t>nr_errmat</t>
  </si>
  <si>
    <t>nr_actobi</t>
  </si>
  <si>
    <t>Alba</t>
  </si>
  <si>
    <t>Arad</t>
  </si>
  <si>
    <t>Argeş</t>
  </si>
  <si>
    <t>Bacău</t>
  </si>
  <si>
    <t>Bihor</t>
  </si>
  <si>
    <t>Bistriţa-Năsăud</t>
  </si>
  <si>
    <t>Botoşani</t>
  </si>
  <si>
    <t>Braşov</t>
  </si>
  <si>
    <t>Brăila</t>
  </si>
  <si>
    <t>Buzău</t>
  </si>
  <si>
    <t>Caraş-Severin</t>
  </si>
  <si>
    <t>Cluj</t>
  </si>
  <si>
    <t>Constanţa</t>
  </si>
  <si>
    <t>Covasna</t>
  </si>
  <si>
    <t>Dâmboviţa</t>
  </si>
  <si>
    <t>Dolj</t>
  </si>
  <si>
    <t>Galaţi</t>
  </si>
  <si>
    <t>Gorj</t>
  </si>
  <si>
    <t>Harghita</t>
  </si>
  <si>
    <t>Hunedoara</t>
  </si>
  <si>
    <t>Ialomiţa</t>
  </si>
  <si>
    <t>Iaşi</t>
  </si>
  <si>
    <t>Ilfov</t>
  </si>
  <si>
    <t>Maramureş</t>
  </si>
  <si>
    <t>Mehedinţi</t>
  </si>
  <si>
    <t>Mureş</t>
  </si>
  <si>
    <t>Neamţ</t>
  </si>
  <si>
    <t>Olt</t>
  </si>
  <si>
    <t>Prahova</t>
  </si>
  <si>
    <t>Satu Mare</t>
  </si>
  <si>
    <t>Sălaj</t>
  </si>
  <si>
    <t>Sibiu</t>
  </si>
  <si>
    <t>Suceava</t>
  </si>
  <si>
    <t>Teleorman</t>
  </si>
  <si>
    <t>Timiş</t>
  </si>
  <si>
    <t>Tulcea</t>
  </si>
  <si>
    <t>Vaslui</t>
  </si>
  <si>
    <t>Vâlcea</t>
  </si>
  <si>
    <t>Vrancea</t>
  </si>
  <si>
    <t>Călăraşi</t>
  </si>
  <si>
    <t>Giurgiu</t>
  </si>
  <si>
    <t>Total ROMANIA</t>
  </si>
  <si>
    <t xml:space="preserve"> </t>
  </si>
  <si>
    <t>*) Total cereri menţiuni cuprinde: cereri de menţiune, depunere şi menţionare acte, cereri de radiere, cereri de actualizarea obiectului de activitate potrivit CAEN Rev.2</t>
  </si>
  <si>
    <t>Bucureşti</t>
  </si>
  <si>
    <t>Cereri depunere şi menţionare acte</t>
  </si>
  <si>
    <t>Cereri de mentiuni</t>
  </si>
  <si>
    <t>din care:</t>
  </si>
  <si>
    <t>rad_oficiu</t>
  </si>
  <si>
    <t>altele</t>
  </si>
  <si>
    <t>Total înregistrări col.13 = col.2+col.5+col.9</t>
  </si>
  <si>
    <t>Alte înregistrări col.9 = col.10+col.11+col.12</t>
  </si>
  <si>
    <t>Cereri radiere voluntară</t>
  </si>
  <si>
    <t/>
  </si>
  <si>
    <t>Statistica cererilor de înregistrare în registrul comerţului în perioada 01.01.2016 - 31.12.2016</t>
  </si>
  <si>
    <t>Total cereri de înregistrare</t>
  </si>
  <si>
    <t>Total cereri înmatriculare</t>
  </si>
  <si>
    <t>Total cereri de menţiuni *)</t>
  </si>
  <si>
    <t>Procedura de insolvență</t>
  </si>
  <si>
    <t>altele 2</t>
  </si>
  <si>
    <t>Altele **)</t>
  </si>
  <si>
    <t>**) Sunt cuprinse urmatoarele categorii de cereri: depunere situatie financiară, cale de atac, eliberare duplicat, notificări activități la sedii, preschimbare certificat, numire expert, cerere de renuntare, concordat preventiv, erori materiale, nota interna, prospecte de emisiuni, radiere firma din oficiu, radiere mențiune, radierea unei radieri, rezervare emblema, prelungire rezervare, anulare rezervare denumire/emblema. Nu sunt cuprinse operatiunile de flux înregistrate: cereri completare retragere acte şi cereri modificare termene de soluţionare.</t>
  </si>
  <si>
    <t>Alte cereri de înregistrare, din care:</t>
  </si>
  <si>
    <t>nr_inr_of_1</t>
  </si>
  <si>
    <t>inr of 2 exclus modif ter sol, completare acte, cale atac, numire expert, elib duplicat</t>
  </si>
  <si>
    <t>,</t>
  </si>
</sst>
</file>

<file path=xl/styles.xml><?xml version="1.0" encoding="utf-8"?>
<styleSheet xmlns="http://schemas.openxmlformats.org/spreadsheetml/2006/main">
  <numFmts count="16">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_(\$* #,##0_);_(\$* \(#,##0\);_(\$* &quot;-&quot;_);_(@_)"/>
    <numFmt numFmtId="165" formatCode="_(* #,##0.00_);_(* \(#,##0.00\);_(* &quot;-&quot;??_);_(@_)"/>
    <numFmt numFmtId="166" formatCode="_(\$* #,##0.00_);_(\$* \(#,##0.00\);_(\$* &quot;-&quot;??_);_(@_)"/>
    <numFmt numFmtId="167" formatCode="&quot;Da&quot;;&quot;Da&quot;;&quot;Nu&quot;"/>
    <numFmt numFmtId="168" formatCode="&quot;Adevărat&quot;;&quot;Adevărat&quot;;&quot;Fals&quot;"/>
    <numFmt numFmtId="169" formatCode="&quot;Activat&quot;;&quot;Activat&quot;;&quot;Dezactivat&quot;"/>
    <numFmt numFmtId="170" formatCode="[$¥€-2]\ #,##0.00_);[Red]\([$¥€-2]\ #,##0.00\)"/>
    <numFmt numFmtId="171" formatCode="dd/mm/yyyy\ "/>
  </numFmts>
  <fonts count="28">
    <font>
      <sz val="10"/>
      <name val="Arial"/>
      <family val="2"/>
    </font>
    <font>
      <sz val="10"/>
      <name val="Arial Narrow"/>
      <family val="2"/>
    </font>
    <font>
      <b/>
      <sz val="11"/>
      <name val="Arial Narrow"/>
      <family val="2"/>
    </font>
    <font>
      <b/>
      <sz val="10"/>
      <name val="Arial Narrow"/>
      <family val="2"/>
    </font>
    <font>
      <b/>
      <sz val="9"/>
      <name val="Arial Narrow"/>
      <family val="2"/>
    </font>
    <font>
      <b/>
      <sz val="10"/>
      <name val="Arial"/>
      <family val="2"/>
    </font>
    <font>
      <sz val="8"/>
      <name val="Arial"/>
      <family val="2"/>
    </font>
    <font>
      <sz val="10"/>
      <color indexed="8"/>
      <name val="Arial"/>
      <family val="2"/>
    </font>
    <font>
      <u val="single"/>
      <sz val="10"/>
      <color indexed="12"/>
      <name val="Arial"/>
      <family val="2"/>
    </font>
    <font>
      <u val="single"/>
      <sz val="10"/>
      <color indexed="36"/>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0"/>
      <color indexed="8"/>
      <name val="Arial Narrow"/>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double">
        <color indexed="8"/>
      </left>
      <right>
        <color indexed="63"/>
      </right>
      <top style="double">
        <color indexed="8"/>
      </top>
      <bottom style="double">
        <color indexed="8"/>
      </bottom>
    </border>
    <border>
      <left style="thin">
        <color indexed="8"/>
      </left>
      <right style="thin">
        <color indexed="8"/>
      </right>
      <top style="double">
        <color indexed="8"/>
      </top>
      <bottom style="double">
        <color indexed="8"/>
      </bottom>
    </border>
    <border>
      <left style="thin">
        <color indexed="8"/>
      </left>
      <right style="double">
        <color indexed="8"/>
      </right>
      <top style="double">
        <color indexed="8"/>
      </top>
      <bottom style="double">
        <color indexed="8"/>
      </bottom>
    </border>
    <border>
      <left style="double">
        <color indexed="8"/>
      </left>
      <right>
        <color indexed="63"/>
      </right>
      <top>
        <color indexed="63"/>
      </top>
      <bottom>
        <color indexed="63"/>
      </bottom>
    </border>
    <border>
      <left style="thin"/>
      <right style="thin"/>
      <top style="thin"/>
      <bottom style="thin"/>
    </border>
    <border>
      <left style="thin">
        <color indexed="8"/>
      </left>
      <right style="thin">
        <color indexed="8"/>
      </right>
      <top>
        <color indexed="63"/>
      </top>
      <bottom>
        <color indexed="63"/>
      </bottom>
    </border>
    <border>
      <left style="thin">
        <color indexed="8"/>
      </left>
      <right style="double">
        <color indexed="8"/>
      </right>
      <top>
        <color indexed="63"/>
      </top>
      <bottom>
        <color indexed="63"/>
      </bottom>
    </border>
    <border>
      <left style="thin">
        <color indexed="8"/>
      </left>
      <right>
        <color indexed="63"/>
      </right>
      <top style="double">
        <color indexed="8"/>
      </top>
      <bottom style="double">
        <color indexed="8"/>
      </bottom>
    </border>
    <border>
      <left style="thin">
        <color indexed="8"/>
      </left>
      <right>
        <color indexed="63"/>
      </right>
      <top>
        <color indexed="63"/>
      </top>
      <bottom>
        <color indexed="63"/>
      </bottom>
    </border>
    <border>
      <left style="thin">
        <color indexed="8"/>
      </left>
      <right style="thin">
        <color indexed="8"/>
      </right>
      <top>
        <color indexed="63"/>
      </top>
      <bottom style="double">
        <color indexed="8"/>
      </bottom>
    </border>
    <border>
      <left style="thin"/>
      <right style="thin">
        <color indexed="8"/>
      </right>
      <top style="double">
        <color indexed="8"/>
      </top>
      <bottom style="double">
        <color indexed="8"/>
      </bottom>
    </border>
    <border>
      <left>
        <color indexed="63"/>
      </left>
      <right style="double"/>
      <top style="double"/>
      <bottom>
        <color indexed="63"/>
      </bottom>
    </border>
    <border>
      <left style="double">
        <color indexed="8"/>
      </left>
      <right style="double">
        <color indexed="8"/>
      </right>
      <top style="double">
        <color indexed="8"/>
      </top>
      <bottom style="double">
        <color indexed="8"/>
      </bottom>
    </border>
    <border>
      <left>
        <color indexed="63"/>
      </left>
      <right style="thin">
        <color indexed="8"/>
      </right>
      <top style="double">
        <color indexed="8"/>
      </top>
      <bottom style="double">
        <color indexed="8"/>
      </bottom>
    </border>
    <border>
      <left>
        <color indexed="63"/>
      </left>
      <right>
        <color indexed="63"/>
      </right>
      <top style="double">
        <color indexed="8"/>
      </top>
      <bottom style="double">
        <color indexed="8"/>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5" fillId="3" borderId="0" applyNumberFormat="0" applyBorder="0" applyAlignment="0" applyProtection="0"/>
    <xf numFmtId="0" fontId="13" fillId="20" borderId="1" applyNumberFormat="0" applyAlignment="0" applyProtection="0"/>
    <xf numFmtId="0" fontId="26" fillId="21" borderId="2" applyNumberFormat="0" applyAlignment="0" applyProtection="0"/>
    <xf numFmtId="0" fontId="20" fillId="0" borderId="0" applyNumberFormat="0" applyFill="0" applyBorder="0" applyAlignment="0" applyProtection="0"/>
    <xf numFmtId="0" fontId="12" fillId="4" borderId="0" applyNumberFormat="0" applyBorder="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17" fillId="7" borderId="1" applyNumberFormat="0" applyAlignment="0" applyProtection="0"/>
    <xf numFmtId="0" fontId="14" fillId="0" borderId="6" applyNumberFormat="0" applyFill="0" applyAlignment="0" applyProtection="0"/>
    <xf numFmtId="0" fontId="18" fillId="22" borderId="0" applyNumberFormat="0" applyBorder="0" applyAlignment="0" applyProtection="0"/>
    <xf numFmtId="0" fontId="7" fillId="0" borderId="0">
      <alignment/>
      <protection/>
    </xf>
    <xf numFmtId="0" fontId="0" fillId="0" borderId="0">
      <alignment/>
      <protection/>
    </xf>
    <xf numFmtId="0" fontId="0" fillId="0" borderId="0">
      <alignment/>
      <protection/>
    </xf>
    <xf numFmtId="0" fontId="7" fillId="0" borderId="0">
      <alignment/>
      <protection/>
    </xf>
    <xf numFmtId="0" fontId="0" fillId="23" borderId="7" applyNumberFormat="0" applyFont="0" applyAlignment="0" applyProtection="0"/>
    <xf numFmtId="0" fontId="16" fillId="20" borderId="8" applyNumberFormat="0" applyAlignment="0" applyProtection="0"/>
    <xf numFmtId="9"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21" fillId="0" borderId="0" applyNumberFormat="0" applyFill="0" applyBorder="0" applyAlignment="0" applyProtection="0"/>
    <xf numFmtId="0" fontId="25" fillId="0" borderId="9" applyNumberFormat="0" applyFill="0" applyAlignment="0" applyProtection="0"/>
    <xf numFmtId="43" fontId="0" fillId="0" borderId="0" applyFill="0" applyBorder="0" applyAlignment="0" applyProtection="0"/>
    <xf numFmtId="41" fontId="0" fillId="0" borderId="0" applyFill="0" applyBorder="0" applyAlignment="0" applyProtection="0"/>
    <xf numFmtId="0" fontId="19" fillId="0" borderId="0" applyNumberFormat="0" applyFill="0" applyBorder="0" applyAlignment="0" applyProtection="0"/>
  </cellStyleXfs>
  <cellXfs count="45">
    <xf numFmtId="0" fontId="0" fillId="0" borderId="0" xfId="0" applyAlignment="1">
      <alignment/>
    </xf>
    <xf numFmtId="0" fontId="1" fillId="0" borderId="0" xfId="0" applyFont="1" applyAlignment="1">
      <alignment/>
    </xf>
    <xf numFmtId="0" fontId="3" fillId="0" borderId="10" xfId="0" applyFont="1" applyBorder="1" applyAlignment="1">
      <alignment horizontal="center"/>
    </xf>
    <xf numFmtId="0" fontId="3" fillId="0" borderId="11" xfId="0" applyFont="1" applyBorder="1" applyAlignment="1">
      <alignment horizontal="center"/>
    </xf>
    <xf numFmtId="0" fontId="3" fillId="0" borderId="12" xfId="0" applyFont="1" applyBorder="1" applyAlignment="1">
      <alignment horizontal="center"/>
    </xf>
    <xf numFmtId="0" fontId="5" fillId="0" borderId="0" xfId="0" applyFont="1" applyAlignment="1">
      <alignment/>
    </xf>
    <xf numFmtId="0" fontId="3" fillId="0" borderId="13" xfId="0" applyFont="1" applyBorder="1" applyAlignment="1">
      <alignment/>
    </xf>
    <xf numFmtId="0" fontId="3" fillId="0" borderId="10" xfId="0" applyFont="1" applyBorder="1" applyAlignment="1">
      <alignment/>
    </xf>
    <xf numFmtId="0" fontId="4" fillId="0" borderId="0" xfId="0" applyFont="1" applyFill="1" applyBorder="1" applyAlignment="1">
      <alignment/>
    </xf>
    <xf numFmtId="0" fontId="0" fillId="0" borderId="14" xfId="0" applyBorder="1" applyAlignment="1">
      <alignment/>
    </xf>
    <xf numFmtId="0" fontId="7" fillId="0" borderId="0" xfId="53">
      <alignment/>
      <protection/>
    </xf>
    <xf numFmtId="3" fontId="1" fillId="0" borderId="15" xfId="0" applyNumberFormat="1" applyFont="1" applyBorder="1" applyAlignment="1">
      <alignment/>
    </xf>
    <xf numFmtId="3" fontId="3" fillId="0" borderId="15" xfId="0" applyNumberFormat="1" applyFont="1" applyBorder="1" applyAlignment="1">
      <alignment/>
    </xf>
    <xf numFmtId="3" fontId="1" fillId="0" borderId="16" xfId="0" applyNumberFormat="1" applyFont="1" applyBorder="1" applyAlignment="1">
      <alignment/>
    </xf>
    <xf numFmtId="3" fontId="3" fillId="0" borderId="11" xfId="0" applyNumberFormat="1" applyFont="1" applyBorder="1" applyAlignment="1">
      <alignment/>
    </xf>
    <xf numFmtId="3" fontId="3" fillId="0" borderId="12" xfId="0" applyNumberFormat="1" applyFont="1" applyBorder="1" applyAlignment="1">
      <alignment/>
    </xf>
    <xf numFmtId="0" fontId="7" fillId="0" borderId="0" xfId="0" applyFont="1" applyAlignment="1">
      <alignment/>
    </xf>
    <xf numFmtId="3" fontId="1" fillId="0" borderId="0" xfId="0" applyNumberFormat="1" applyFont="1" applyAlignment="1">
      <alignment/>
    </xf>
    <xf numFmtId="0" fontId="3" fillId="0" borderId="17" xfId="0" applyFont="1" applyBorder="1" applyAlignment="1">
      <alignment horizontal="center"/>
    </xf>
    <xf numFmtId="3" fontId="1" fillId="0" borderId="18" xfId="0" applyNumberFormat="1" applyFont="1" applyBorder="1" applyAlignment="1">
      <alignment/>
    </xf>
    <xf numFmtId="3" fontId="3" fillId="0" borderId="17" xfId="0" applyNumberFormat="1" applyFont="1" applyBorder="1" applyAlignment="1">
      <alignment/>
    </xf>
    <xf numFmtId="3" fontId="1" fillId="0" borderId="19" xfId="0" applyNumberFormat="1" applyFont="1" applyBorder="1" applyAlignment="1">
      <alignment/>
    </xf>
    <xf numFmtId="3" fontId="3" fillId="0" borderId="20" xfId="0" applyNumberFormat="1" applyFont="1" applyBorder="1" applyAlignment="1">
      <alignment/>
    </xf>
    <xf numFmtId="0" fontId="1" fillId="0" borderId="0" xfId="0" applyFont="1" applyAlignment="1" quotePrefix="1">
      <alignment/>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3" fillId="0" borderId="21" xfId="0" applyFont="1" applyBorder="1" applyAlignment="1">
      <alignment horizontal="center"/>
    </xf>
    <xf numFmtId="0" fontId="3" fillId="20" borderId="17" xfId="0" applyFont="1" applyFill="1" applyBorder="1" applyAlignment="1">
      <alignment horizontal="center"/>
    </xf>
    <xf numFmtId="3" fontId="1" fillId="20" borderId="18" xfId="0" applyNumberFormat="1" applyFont="1" applyFill="1" applyBorder="1" applyAlignment="1">
      <alignment/>
    </xf>
    <xf numFmtId="3" fontId="3" fillId="20" borderId="17" xfId="0" applyNumberFormat="1" applyFont="1" applyFill="1" applyBorder="1" applyAlignment="1">
      <alignment/>
    </xf>
    <xf numFmtId="0" fontId="5" fillId="0" borderId="0" xfId="0" applyFont="1" applyFill="1" applyBorder="1" applyAlignment="1">
      <alignment/>
    </xf>
    <xf numFmtId="0" fontId="0" fillId="0" borderId="14" xfId="54" applyNumberFormat="1" applyBorder="1" applyAlignment="1">
      <alignment horizontal="center" vertical="center" wrapText="1"/>
      <protection/>
    </xf>
    <xf numFmtId="0" fontId="0" fillId="0" borderId="14" xfId="54" applyBorder="1">
      <alignment/>
      <protection/>
    </xf>
    <xf numFmtId="0" fontId="5" fillId="0" borderId="0" xfId="0" applyFont="1" applyAlignment="1">
      <alignment wrapText="1"/>
    </xf>
    <xf numFmtId="0" fontId="27" fillId="0" borderId="0" xfId="56" applyFont="1" applyBorder="1">
      <alignment/>
      <protection/>
    </xf>
    <xf numFmtId="0" fontId="4" fillId="0" borderId="0" xfId="0" applyFont="1" applyFill="1" applyBorder="1" applyAlignment="1">
      <alignment wrapText="1"/>
    </xf>
    <xf numFmtId="0" fontId="0" fillId="0" borderId="0" xfId="0" applyAlignment="1">
      <alignment wrapText="1"/>
    </xf>
    <xf numFmtId="0" fontId="2" fillId="0" borderId="0" xfId="0" applyFont="1" applyBorder="1" applyAlignment="1">
      <alignment horizontal="center" wrapText="1"/>
    </xf>
    <xf numFmtId="0" fontId="3" fillId="0" borderId="22" xfId="0" applyFont="1" applyBorder="1" applyAlignment="1">
      <alignment horizontal="center" vertical="center" wrapText="1"/>
    </xf>
    <xf numFmtId="0" fontId="4" fillId="0" borderId="23" xfId="0" applyFont="1" applyBorder="1" applyAlignment="1">
      <alignment horizontal="center" vertical="center" wrapText="1"/>
    </xf>
    <xf numFmtId="0" fontId="4" fillId="20" borderId="11" xfId="0" applyFont="1" applyFill="1" applyBorder="1" applyAlignment="1">
      <alignment horizontal="center" vertical="center" wrapText="1"/>
    </xf>
    <xf numFmtId="0" fontId="3" fillId="0" borderId="17"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24" xfId="0" applyFont="1" applyBorder="1" applyAlignment="1">
      <alignment horizontal="center" vertical="center" wrapText="1"/>
    </xf>
    <xf numFmtId="0" fontId="4" fillId="0" borderId="11" xfId="0" applyFont="1" applyBorder="1" applyAlignment="1">
      <alignment horizontal="center" vertical="center" wrapText="1"/>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Explanatory Text" xfId="42"/>
    <cellStyle name="Good" xfId="43"/>
    <cellStyle name="Heading 1" xfId="44"/>
    <cellStyle name="Heading 2" xfId="45"/>
    <cellStyle name="Heading 3" xfId="46"/>
    <cellStyle name="Heading 4" xfId="47"/>
    <cellStyle name="Hyperlink" xfId="48"/>
    <cellStyle name="Followed Hyperlink" xfId="49"/>
    <cellStyle name="Input" xfId="50"/>
    <cellStyle name="Linked Cell" xfId="51"/>
    <cellStyle name="Neutral" xfId="52"/>
    <cellStyle name="Normal 2" xfId="53"/>
    <cellStyle name="Normal 3" xfId="54"/>
    <cellStyle name="Normal 4" xfId="55"/>
    <cellStyle name="Normal 5" xfId="56"/>
    <cellStyle name="Note" xfId="57"/>
    <cellStyle name="Output" xfId="58"/>
    <cellStyle name="Percent" xfId="59"/>
    <cellStyle name="Currency" xfId="60"/>
    <cellStyle name="Currency [0]" xfId="61"/>
    <cellStyle name="Title" xfId="62"/>
    <cellStyle name="Total" xfId="63"/>
    <cellStyle name="Comma" xfId="64"/>
    <cellStyle name="Comma [0]" xfId="65"/>
    <cellStyle name="Warning Text"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AH99"/>
  <sheetViews>
    <sheetView tabSelected="1" zoomScalePageLayoutView="0" workbookViewId="0" topLeftCell="A10">
      <selection activeCell="J59" sqref="J59"/>
    </sheetView>
  </sheetViews>
  <sheetFormatPr defaultColWidth="9.140625" defaultRowHeight="12.75"/>
  <cols>
    <col min="1" max="1" width="1.7109375" style="0" customWidth="1"/>
    <col min="2" max="2" width="20.140625" style="1" customWidth="1"/>
    <col min="3" max="3" width="10.140625" style="1" customWidth="1"/>
    <col min="4" max="4" width="8.28125" style="1" customWidth="1"/>
    <col min="5" max="5" width="8.00390625" style="1" customWidth="1"/>
    <col min="6" max="6" width="11.28125" style="1" customWidth="1"/>
    <col min="7" max="7" width="8.8515625" style="1" customWidth="1"/>
    <col min="8" max="8" width="8.7109375" style="1" customWidth="1"/>
    <col min="9" max="9" width="8.8515625" style="1" customWidth="1"/>
    <col min="10" max="10" width="10.140625" style="1" customWidth="1"/>
    <col min="11" max="11" width="9.140625" style="1" customWidth="1"/>
    <col min="12" max="12" width="8.421875" style="1" customWidth="1"/>
    <col min="13" max="13" width="7.140625" style="1" customWidth="1"/>
    <col min="14" max="14" width="9.00390625" style="1" customWidth="1"/>
    <col min="15" max="15" width="12.28125" style="1" customWidth="1"/>
    <col min="16" max="16" width="2.57421875" style="1" customWidth="1"/>
    <col min="18" max="18" width="15.7109375" style="0" customWidth="1"/>
    <col min="28" max="28" width="23.140625" style="0" customWidth="1"/>
    <col min="29" max="29" width="2.8515625" style="0" customWidth="1"/>
    <col min="32" max="32" width="10.57421875" style="0" customWidth="1"/>
  </cols>
  <sheetData>
    <row r="2" spans="2:15" ht="16.5" customHeight="1">
      <c r="B2" s="37" t="s">
        <v>70</v>
      </c>
      <c r="C2" s="37"/>
      <c r="D2" s="37"/>
      <c r="E2" s="37"/>
      <c r="F2" s="37"/>
      <c r="G2" s="37"/>
      <c r="H2" s="37"/>
      <c r="I2" s="37"/>
      <c r="J2" s="37"/>
      <c r="K2" s="37"/>
      <c r="L2" s="37"/>
      <c r="M2" s="37"/>
      <c r="N2" s="37"/>
      <c r="O2" s="37"/>
    </row>
    <row r="3" ht="13.5" thickBot="1"/>
    <row r="4" spans="2:15" ht="16.5" customHeight="1" thickBot="1" thickTop="1">
      <c r="B4" s="38" t="s">
        <v>0</v>
      </c>
      <c r="C4" s="39" t="s">
        <v>72</v>
      </c>
      <c r="D4" s="41" t="s">
        <v>63</v>
      </c>
      <c r="E4" s="42"/>
      <c r="F4" s="44" t="s">
        <v>73</v>
      </c>
      <c r="G4" s="41" t="s">
        <v>63</v>
      </c>
      <c r="H4" s="43"/>
      <c r="I4" s="42"/>
      <c r="J4" s="39" t="s">
        <v>78</v>
      </c>
      <c r="K4" s="41" t="s">
        <v>63</v>
      </c>
      <c r="L4" s="43"/>
      <c r="M4" s="42"/>
      <c r="N4" s="40" t="s">
        <v>71</v>
      </c>
      <c r="O4" s="26" t="s">
        <v>63</v>
      </c>
    </row>
    <row r="5" spans="2:28" ht="51" customHeight="1" thickBot="1" thickTop="1">
      <c r="B5" s="38"/>
      <c r="C5" s="39"/>
      <c r="D5" s="24" t="s">
        <v>1</v>
      </c>
      <c r="E5" s="24" t="s">
        <v>2</v>
      </c>
      <c r="F5" s="44"/>
      <c r="G5" s="24" t="s">
        <v>62</v>
      </c>
      <c r="H5" s="24" t="s">
        <v>61</v>
      </c>
      <c r="I5" s="24" t="s">
        <v>68</v>
      </c>
      <c r="J5" s="39"/>
      <c r="K5" s="24" t="s">
        <v>3</v>
      </c>
      <c r="L5" s="24" t="s">
        <v>74</v>
      </c>
      <c r="M5" s="24" t="s">
        <v>76</v>
      </c>
      <c r="N5" s="40"/>
      <c r="O5" s="25" t="s">
        <v>4</v>
      </c>
      <c r="AB5" s="33" t="s">
        <v>80</v>
      </c>
    </row>
    <row r="6" spans="2:34" ht="14.25" customHeight="1" thickBot="1" thickTop="1">
      <c r="B6" s="2">
        <v>1</v>
      </c>
      <c r="C6" s="3">
        <v>2</v>
      </c>
      <c r="D6" s="3">
        <v>3</v>
      </c>
      <c r="E6" s="3">
        <v>4</v>
      </c>
      <c r="F6" s="3">
        <v>5</v>
      </c>
      <c r="G6" s="3">
        <v>6</v>
      </c>
      <c r="H6" s="3">
        <v>7</v>
      </c>
      <c r="I6" s="3">
        <v>8</v>
      </c>
      <c r="J6" s="3">
        <v>9</v>
      </c>
      <c r="K6" s="3">
        <v>10</v>
      </c>
      <c r="L6" s="3">
        <v>11</v>
      </c>
      <c r="M6" s="18">
        <v>12</v>
      </c>
      <c r="N6" s="27">
        <v>13</v>
      </c>
      <c r="O6" s="4">
        <v>14</v>
      </c>
      <c r="R6" s="5" t="s">
        <v>5</v>
      </c>
      <c r="S6" s="5" t="s">
        <v>6</v>
      </c>
      <c r="T6" s="5" t="s">
        <v>7</v>
      </c>
      <c r="U6" s="5" t="s">
        <v>8</v>
      </c>
      <c r="V6" s="5" t="s">
        <v>9</v>
      </c>
      <c r="W6" s="5" t="s">
        <v>10</v>
      </c>
      <c r="X6" s="5" t="s">
        <v>11</v>
      </c>
      <c r="Y6" s="5" t="s">
        <v>12</v>
      </c>
      <c r="Z6" s="5" t="s">
        <v>13</v>
      </c>
      <c r="AA6" s="5" t="s">
        <v>79</v>
      </c>
      <c r="AB6" s="5" t="s">
        <v>80</v>
      </c>
      <c r="AC6" s="5" t="s">
        <v>14</v>
      </c>
      <c r="AD6" s="5" t="s">
        <v>15</v>
      </c>
      <c r="AE6" s="31" t="s">
        <v>74</v>
      </c>
      <c r="AF6" s="5" t="s">
        <v>64</v>
      </c>
      <c r="AG6" s="5" t="s">
        <v>65</v>
      </c>
      <c r="AH6" s="30" t="s">
        <v>75</v>
      </c>
    </row>
    <row r="7" spans="2:34" ht="13.5" thickTop="1">
      <c r="B7" s="6" t="s">
        <v>16</v>
      </c>
      <c r="C7" s="11">
        <f>S7</f>
        <v>1816</v>
      </c>
      <c r="D7" s="11">
        <f>T7</f>
        <v>753</v>
      </c>
      <c r="E7" s="11">
        <f>C7-D7</f>
        <v>1063</v>
      </c>
      <c r="F7" s="12">
        <f>V7+U7+W7+AD7</f>
        <v>10379</v>
      </c>
      <c r="G7" s="12">
        <f>U7+AD7</f>
        <v>5881</v>
      </c>
      <c r="H7" s="11">
        <f>V7</f>
        <v>2271</v>
      </c>
      <c r="I7" s="11">
        <f>W7</f>
        <v>2227</v>
      </c>
      <c r="J7" s="12">
        <f>K7+L7+M7</f>
        <v>3636</v>
      </c>
      <c r="K7" s="11">
        <f>X7</f>
        <v>2168</v>
      </c>
      <c r="L7" s="11">
        <f>AE7</f>
        <v>964</v>
      </c>
      <c r="M7" s="19">
        <f>AH7</f>
        <v>504</v>
      </c>
      <c r="N7" s="28">
        <f>C7+F7+J7</f>
        <v>15831</v>
      </c>
      <c r="O7" s="13">
        <f>AB7</f>
        <v>1652</v>
      </c>
      <c r="R7" t="s">
        <v>16</v>
      </c>
      <c r="S7" s="9">
        <v>1816</v>
      </c>
      <c r="T7" s="9">
        <v>753</v>
      </c>
      <c r="U7" s="9">
        <v>5829</v>
      </c>
      <c r="V7" s="9">
        <v>2271</v>
      </c>
      <c r="W7" s="9">
        <v>2227</v>
      </c>
      <c r="X7" s="9">
        <v>2168</v>
      </c>
      <c r="Y7" s="9">
        <v>1</v>
      </c>
      <c r="Z7" s="9">
        <v>0</v>
      </c>
      <c r="AA7" s="9">
        <v>1660</v>
      </c>
      <c r="AB7" s="34">
        <v>1652</v>
      </c>
      <c r="AC7" s="10"/>
      <c r="AD7" s="16">
        <v>52</v>
      </c>
      <c r="AE7" s="32">
        <v>964</v>
      </c>
      <c r="AF7" s="16">
        <v>311</v>
      </c>
      <c r="AG7" s="16">
        <v>1515</v>
      </c>
      <c r="AH7" s="32">
        <v>504</v>
      </c>
    </row>
    <row r="8" spans="2:34" ht="12.75">
      <c r="B8" s="6" t="s">
        <v>17</v>
      </c>
      <c r="C8" s="11">
        <f aca="true" t="shared" si="0" ref="C8:C48">S8</f>
        <v>2512</v>
      </c>
      <c r="D8" s="11">
        <f aca="true" t="shared" si="1" ref="D8:D48">T8</f>
        <v>877</v>
      </c>
      <c r="E8" s="11">
        <f aca="true" t="shared" si="2" ref="E8:E48">C8-D8</f>
        <v>1635</v>
      </c>
      <c r="F8" s="12">
        <f aca="true" t="shared" si="3" ref="F8:F48">V8+U8+W8+AD8</f>
        <v>12903</v>
      </c>
      <c r="G8" s="12">
        <f aca="true" t="shared" si="4" ref="G8:G48">U8+AD8</f>
        <v>8449</v>
      </c>
      <c r="H8" s="11">
        <f aca="true" t="shared" si="5" ref="H8:H48">V8</f>
        <v>2611</v>
      </c>
      <c r="I8" s="11">
        <f aca="true" t="shared" si="6" ref="I8:I48">W8</f>
        <v>1843</v>
      </c>
      <c r="J8" s="12">
        <f aca="true" t="shared" si="7" ref="J8:J48">K8+L8+M8</f>
        <v>5380</v>
      </c>
      <c r="K8" s="11">
        <f aca="true" t="shared" si="8" ref="K8:K48">X8</f>
        <v>3124</v>
      </c>
      <c r="L8" s="11">
        <f aca="true" t="shared" si="9" ref="L8:L48">AE8</f>
        <v>1027</v>
      </c>
      <c r="M8" s="19">
        <f aca="true" t="shared" si="10" ref="M8:M48">AH8</f>
        <v>1229</v>
      </c>
      <c r="N8" s="28">
        <f aca="true" t="shared" si="11" ref="N8:N48">C8+F8+J8</f>
        <v>20795</v>
      </c>
      <c r="O8" s="13">
        <f>AB8</f>
        <v>2006</v>
      </c>
      <c r="R8" t="s">
        <v>17</v>
      </c>
      <c r="S8" s="9">
        <v>2512</v>
      </c>
      <c r="T8" s="9">
        <v>877</v>
      </c>
      <c r="U8" s="9">
        <v>8386</v>
      </c>
      <c r="V8" s="9">
        <v>2611</v>
      </c>
      <c r="W8" s="9">
        <v>1843</v>
      </c>
      <c r="X8" s="9">
        <v>3124</v>
      </c>
      <c r="Y8" s="9">
        <v>5</v>
      </c>
      <c r="Z8" s="9">
        <v>0</v>
      </c>
      <c r="AA8" s="9">
        <v>2010</v>
      </c>
      <c r="AB8" s="34">
        <v>2006</v>
      </c>
      <c r="AC8" s="10"/>
      <c r="AD8" s="16">
        <v>63</v>
      </c>
      <c r="AE8" s="32">
        <v>1027</v>
      </c>
      <c r="AF8" s="16">
        <v>335</v>
      </c>
      <c r="AG8" s="16">
        <v>2732</v>
      </c>
      <c r="AH8" s="32">
        <v>1229</v>
      </c>
    </row>
    <row r="9" spans="2:34" ht="12.75">
      <c r="B9" s="6" t="s">
        <v>18</v>
      </c>
      <c r="C9" s="11">
        <f t="shared" si="0"/>
        <v>2867</v>
      </c>
      <c r="D9" s="11">
        <f t="shared" si="1"/>
        <v>729</v>
      </c>
      <c r="E9" s="11">
        <f t="shared" si="2"/>
        <v>2138</v>
      </c>
      <c r="F9" s="12">
        <f t="shared" si="3"/>
        <v>15692</v>
      </c>
      <c r="G9" s="12">
        <f t="shared" si="4"/>
        <v>10234</v>
      </c>
      <c r="H9" s="11">
        <f t="shared" si="5"/>
        <v>3121</v>
      </c>
      <c r="I9" s="11">
        <f t="shared" si="6"/>
        <v>2337</v>
      </c>
      <c r="J9" s="12">
        <f t="shared" si="7"/>
        <v>5561</v>
      </c>
      <c r="K9" s="11">
        <f t="shared" si="8"/>
        <v>3435</v>
      </c>
      <c r="L9" s="11">
        <f t="shared" si="9"/>
        <v>1323</v>
      </c>
      <c r="M9" s="19">
        <f t="shared" si="10"/>
        <v>803</v>
      </c>
      <c r="N9" s="28">
        <f t="shared" si="11"/>
        <v>24120</v>
      </c>
      <c r="O9" s="13">
        <f aca="true" t="shared" si="12" ref="O9:O48">AB9</f>
        <v>2696</v>
      </c>
      <c r="R9" t="s">
        <v>18</v>
      </c>
      <c r="S9" s="9">
        <v>2867</v>
      </c>
      <c r="T9" s="9">
        <v>729</v>
      </c>
      <c r="U9" s="9">
        <v>10082</v>
      </c>
      <c r="V9" s="9">
        <v>3121</v>
      </c>
      <c r="W9" s="9">
        <v>2337</v>
      </c>
      <c r="X9" s="9">
        <v>3435</v>
      </c>
      <c r="Y9" s="9">
        <v>7</v>
      </c>
      <c r="Z9" s="9">
        <v>0</v>
      </c>
      <c r="AA9" s="9">
        <v>2730</v>
      </c>
      <c r="AB9" s="34">
        <v>2696</v>
      </c>
      <c r="AC9" s="10"/>
      <c r="AD9" s="16">
        <v>152</v>
      </c>
      <c r="AE9" s="32">
        <v>1323</v>
      </c>
      <c r="AF9" s="16">
        <v>445</v>
      </c>
      <c r="AG9" s="16">
        <v>2641</v>
      </c>
      <c r="AH9" s="32">
        <v>803</v>
      </c>
    </row>
    <row r="10" spans="2:34" ht="12.75">
      <c r="B10" s="6" t="s">
        <v>19</v>
      </c>
      <c r="C10" s="11">
        <f t="shared" si="0"/>
        <v>2358</v>
      </c>
      <c r="D10" s="11">
        <f t="shared" si="1"/>
        <v>791</v>
      </c>
      <c r="E10" s="11">
        <f t="shared" si="2"/>
        <v>1567</v>
      </c>
      <c r="F10" s="12">
        <f t="shared" si="3"/>
        <v>10601</v>
      </c>
      <c r="G10" s="12">
        <f t="shared" si="4"/>
        <v>6776</v>
      </c>
      <c r="H10" s="11">
        <f t="shared" si="5"/>
        <v>1585</v>
      </c>
      <c r="I10" s="11">
        <f t="shared" si="6"/>
        <v>2240</v>
      </c>
      <c r="J10" s="12">
        <f t="shared" si="7"/>
        <v>4443</v>
      </c>
      <c r="K10" s="11">
        <f t="shared" si="8"/>
        <v>2914</v>
      </c>
      <c r="L10" s="11">
        <f t="shared" si="9"/>
        <v>978</v>
      </c>
      <c r="M10" s="19">
        <f t="shared" si="10"/>
        <v>551</v>
      </c>
      <c r="N10" s="28">
        <f t="shared" si="11"/>
        <v>17402</v>
      </c>
      <c r="O10" s="13">
        <f t="shared" si="12"/>
        <v>1983</v>
      </c>
      <c r="R10" t="s">
        <v>19</v>
      </c>
      <c r="S10" s="9">
        <v>2358</v>
      </c>
      <c r="T10" s="9">
        <v>791</v>
      </c>
      <c r="U10" s="9">
        <v>6699</v>
      </c>
      <c r="V10" s="9">
        <v>1585</v>
      </c>
      <c r="W10" s="9">
        <v>2240</v>
      </c>
      <c r="X10" s="9">
        <v>2914</v>
      </c>
      <c r="Y10" s="9">
        <v>4</v>
      </c>
      <c r="Z10" s="9">
        <v>0</v>
      </c>
      <c r="AA10" s="9">
        <v>2008</v>
      </c>
      <c r="AB10" s="34">
        <v>1983</v>
      </c>
      <c r="AC10" s="10"/>
      <c r="AD10" s="16">
        <v>77</v>
      </c>
      <c r="AE10" s="32">
        <v>978</v>
      </c>
      <c r="AF10" s="16">
        <v>273</v>
      </c>
      <c r="AG10" s="16">
        <v>1934</v>
      </c>
      <c r="AH10" s="32">
        <v>551</v>
      </c>
    </row>
    <row r="11" spans="2:34" ht="12.75">
      <c r="B11" s="6" t="s">
        <v>20</v>
      </c>
      <c r="C11" s="11">
        <f t="shared" si="0"/>
        <v>3875</v>
      </c>
      <c r="D11" s="11">
        <f t="shared" si="1"/>
        <v>1557</v>
      </c>
      <c r="E11" s="11">
        <f t="shared" si="2"/>
        <v>2318</v>
      </c>
      <c r="F11" s="12">
        <f t="shared" si="3"/>
        <v>16488</v>
      </c>
      <c r="G11" s="12">
        <f t="shared" si="4"/>
        <v>11632</v>
      </c>
      <c r="H11" s="11">
        <f t="shared" si="5"/>
        <v>2561</v>
      </c>
      <c r="I11" s="11">
        <f t="shared" si="6"/>
        <v>2295</v>
      </c>
      <c r="J11" s="12">
        <f t="shared" si="7"/>
        <v>8371</v>
      </c>
      <c r="K11" s="11">
        <f t="shared" si="8"/>
        <v>4771</v>
      </c>
      <c r="L11" s="11">
        <f t="shared" si="9"/>
        <v>2593</v>
      </c>
      <c r="M11" s="19">
        <f t="shared" si="10"/>
        <v>1007</v>
      </c>
      <c r="N11" s="28">
        <f t="shared" si="11"/>
        <v>28734</v>
      </c>
      <c r="O11" s="13">
        <f t="shared" si="12"/>
        <v>4140</v>
      </c>
      <c r="R11" t="s">
        <v>20</v>
      </c>
      <c r="S11" s="9">
        <v>3875</v>
      </c>
      <c r="T11" s="9">
        <v>1557</v>
      </c>
      <c r="U11" s="9">
        <v>11608</v>
      </c>
      <c r="V11" s="9">
        <v>2561</v>
      </c>
      <c r="W11" s="9">
        <v>2295</v>
      </c>
      <c r="X11" s="9">
        <v>4771</v>
      </c>
      <c r="Y11" s="9">
        <v>50</v>
      </c>
      <c r="Z11" s="9">
        <v>7</v>
      </c>
      <c r="AA11" s="9">
        <v>4153</v>
      </c>
      <c r="AB11" s="34">
        <v>4140</v>
      </c>
      <c r="AC11" s="10"/>
      <c r="AD11" s="16">
        <v>24</v>
      </c>
      <c r="AE11" s="32">
        <v>2593</v>
      </c>
      <c r="AF11" s="16">
        <v>786</v>
      </c>
      <c r="AG11" s="16">
        <v>3939</v>
      </c>
      <c r="AH11" s="32">
        <v>1007</v>
      </c>
    </row>
    <row r="12" spans="2:34" ht="12.75">
      <c r="B12" s="6" t="s">
        <v>21</v>
      </c>
      <c r="C12" s="11">
        <f t="shared" si="0"/>
        <v>1788</v>
      </c>
      <c r="D12" s="11">
        <f t="shared" si="1"/>
        <v>772</v>
      </c>
      <c r="E12" s="11">
        <f t="shared" si="2"/>
        <v>1016</v>
      </c>
      <c r="F12" s="12">
        <f t="shared" si="3"/>
        <v>6421</v>
      </c>
      <c r="G12" s="12">
        <f t="shared" si="4"/>
        <v>4176</v>
      </c>
      <c r="H12" s="11">
        <f t="shared" si="5"/>
        <v>999</v>
      </c>
      <c r="I12" s="11">
        <f t="shared" si="6"/>
        <v>1246</v>
      </c>
      <c r="J12" s="12">
        <f t="shared" si="7"/>
        <v>3139</v>
      </c>
      <c r="K12" s="11">
        <f t="shared" si="8"/>
        <v>2077</v>
      </c>
      <c r="L12" s="11">
        <f t="shared" si="9"/>
        <v>552</v>
      </c>
      <c r="M12" s="19">
        <f t="shared" si="10"/>
        <v>510</v>
      </c>
      <c r="N12" s="28">
        <f t="shared" si="11"/>
        <v>11348</v>
      </c>
      <c r="O12" s="13">
        <f t="shared" si="12"/>
        <v>1310</v>
      </c>
      <c r="R12" t="s">
        <v>21</v>
      </c>
      <c r="S12" s="9">
        <v>1788</v>
      </c>
      <c r="T12" s="9">
        <v>772</v>
      </c>
      <c r="U12" s="9">
        <v>4136</v>
      </c>
      <c r="V12" s="9">
        <v>999</v>
      </c>
      <c r="W12" s="9">
        <v>1246</v>
      </c>
      <c r="X12" s="9">
        <v>2077</v>
      </c>
      <c r="Y12" s="9">
        <v>6</v>
      </c>
      <c r="Z12" s="9">
        <v>0</v>
      </c>
      <c r="AA12" s="9">
        <v>1502</v>
      </c>
      <c r="AB12" s="34">
        <v>1310</v>
      </c>
      <c r="AC12" s="10"/>
      <c r="AD12" s="16">
        <v>40</v>
      </c>
      <c r="AE12" s="32">
        <v>552</v>
      </c>
      <c r="AF12" s="16">
        <v>203</v>
      </c>
      <c r="AG12" s="16">
        <v>1930</v>
      </c>
      <c r="AH12" s="32">
        <v>510</v>
      </c>
    </row>
    <row r="13" spans="2:34" ht="12.75">
      <c r="B13" s="6" t="s">
        <v>22</v>
      </c>
      <c r="C13" s="11">
        <f t="shared" si="0"/>
        <v>1078</v>
      </c>
      <c r="D13" s="11">
        <f t="shared" si="1"/>
        <v>548</v>
      </c>
      <c r="E13" s="11">
        <f t="shared" si="2"/>
        <v>530</v>
      </c>
      <c r="F13" s="12">
        <f t="shared" si="3"/>
        <v>5304</v>
      </c>
      <c r="G13" s="12">
        <f t="shared" si="4"/>
        <v>3326</v>
      </c>
      <c r="H13" s="11">
        <f t="shared" si="5"/>
        <v>772</v>
      </c>
      <c r="I13" s="11">
        <f t="shared" si="6"/>
        <v>1206</v>
      </c>
      <c r="J13" s="12">
        <f t="shared" si="7"/>
        <v>2137</v>
      </c>
      <c r="K13" s="11">
        <f t="shared" si="8"/>
        <v>1253</v>
      </c>
      <c r="L13" s="11">
        <f t="shared" si="9"/>
        <v>471</v>
      </c>
      <c r="M13" s="19">
        <f t="shared" si="10"/>
        <v>413</v>
      </c>
      <c r="N13" s="28">
        <f t="shared" si="11"/>
        <v>8519</v>
      </c>
      <c r="O13" s="13">
        <f t="shared" si="12"/>
        <v>1130</v>
      </c>
      <c r="R13" t="s">
        <v>22</v>
      </c>
      <c r="S13" s="9">
        <v>1078</v>
      </c>
      <c r="T13" s="9">
        <v>548</v>
      </c>
      <c r="U13" s="9">
        <v>3287</v>
      </c>
      <c r="V13" s="9">
        <v>772</v>
      </c>
      <c r="W13" s="9">
        <v>1206</v>
      </c>
      <c r="X13" s="9">
        <v>1253</v>
      </c>
      <c r="Y13" s="9">
        <v>0</v>
      </c>
      <c r="Z13" s="9">
        <v>0</v>
      </c>
      <c r="AA13" s="9">
        <v>1172</v>
      </c>
      <c r="AB13" s="34">
        <v>1130</v>
      </c>
      <c r="AC13" s="10"/>
      <c r="AD13" s="16">
        <v>39</v>
      </c>
      <c r="AE13" s="32">
        <v>471</v>
      </c>
      <c r="AF13" s="16">
        <v>138</v>
      </c>
      <c r="AG13" s="16">
        <v>1066</v>
      </c>
      <c r="AH13" s="32">
        <v>413</v>
      </c>
    </row>
    <row r="14" spans="2:34" ht="12.75">
      <c r="B14" s="6" t="s">
        <v>23</v>
      </c>
      <c r="C14" s="11">
        <f t="shared" si="0"/>
        <v>3538</v>
      </c>
      <c r="D14" s="11">
        <f t="shared" si="1"/>
        <v>814</v>
      </c>
      <c r="E14" s="11">
        <f t="shared" si="2"/>
        <v>2724</v>
      </c>
      <c r="F14" s="12">
        <f t="shared" si="3"/>
        <v>18737</v>
      </c>
      <c r="G14" s="12">
        <f t="shared" si="4"/>
        <v>11903</v>
      </c>
      <c r="H14" s="11">
        <f t="shared" si="5"/>
        <v>3971</v>
      </c>
      <c r="I14" s="11">
        <f t="shared" si="6"/>
        <v>2863</v>
      </c>
      <c r="J14" s="12">
        <f t="shared" si="7"/>
        <v>7900</v>
      </c>
      <c r="K14" s="11">
        <f t="shared" si="8"/>
        <v>4769</v>
      </c>
      <c r="L14" s="11">
        <f t="shared" si="9"/>
        <v>1880</v>
      </c>
      <c r="M14" s="19">
        <f t="shared" si="10"/>
        <v>1251</v>
      </c>
      <c r="N14" s="28">
        <f t="shared" si="11"/>
        <v>30175</v>
      </c>
      <c r="O14" s="13">
        <f t="shared" si="12"/>
        <v>3674</v>
      </c>
      <c r="R14" t="s">
        <v>23</v>
      </c>
      <c r="S14" s="9">
        <v>3538</v>
      </c>
      <c r="T14" s="9">
        <v>814</v>
      </c>
      <c r="U14" s="9">
        <v>11824</v>
      </c>
      <c r="V14" s="9">
        <v>3971</v>
      </c>
      <c r="W14" s="9">
        <v>2863</v>
      </c>
      <c r="X14" s="9">
        <v>4769</v>
      </c>
      <c r="Y14" s="9">
        <v>7</v>
      </c>
      <c r="Z14" s="9">
        <v>3</v>
      </c>
      <c r="AA14" s="9">
        <v>4024</v>
      </c>
      <c r="AB14" s="34">
        <v>3674</v>
      </c>
      <c r="AC14" s="10"/>
      <c r="AD14" s="16">
        <v>79</v>
      </c>
      <c r="AE14" s="32">
        <v>1880</v>
      </c>
      <c r="AF14" s="16">
        <v>545</v>
      </c>
      <c r="AG14" s="16">
        <v>4741</v>
      </c>
      <c r="AH14" s="32">
        <v>1251</v>
      </c>
    </row>
    <row r="15" spans="2:34" ht="12.75">
      <c r="B15" s="6" t="s">
        <v>24</v>
      </c>
      <c r="C15" s="11">
        <f t="shared" si="0"/>
        <v>1265</v>
      </c>
      <c r="D15" s="11">
        <f t="shared" si="1"/>
        <v>546</v>
      </c>
      <c r="E15" s="11">
        <f t="shared" si="2"/>
        <v>719</v>
      </c>
      <c r="F15" s="12">
        <f t="shared" si="3"/>
        <v>6822</v>
      </c>
      <c r="G15" s="12">
        <f t="shared" si="4"/>
        <v>4561</v>
      </c>
      <c r="H15" s="11">
        <f t="shared" si="5"/>
        <v>1132</v>
      </c>
      <c r="I15" s="11">
        <f t="shared" si="6"/>
        <v>1129</v>
      </c>
      <c r="J15" s="12">
        <f t="shared" si="7"/>
        <v>2899</v>
      </c>
      <c r="K15" s="11">
        <f t="shared" si="8"/>
        <v>1455</v>
      </c>
      <c r="L15" s="11">
        <f t="shared" si="9"/>
        <v>825</v>
      </c>
      <c r="M15" s="19">
        <f t="shared" si="10"/>
        <v>619</v>
      </c>
      <c r="N15" s="28">
        <f t="shared" si="11"/>
        <v>10986</v>
      </c>
      <c r="O15" s="13">
        <f t="shared" si="12"/>
        <v>1719</v>
      </c>
      <c r="R15" t="s">
        <v>24</v>
      </c>
      <c r="S15" s="9">
        <v>1265</v>
      </c>
      <c r="T15" s="9">
        <v>546</v>
      </c>
      <c r="U15" s="9">
        <v>4519</v>
      </c>
      <c r="V15" s="9">
        <v>1132</v>
      </c>
      <c r="W15" s="9">
        <v>1129</v>
      </c>
      <c r="X15" s="9">
        <v>1455</v>
      </c>
      <c r="Y15" s="9">
        <v>4</v>
      </c>
      <c r="Z15" s="9">
        <v>1</v>
      </c>
      <c r="AA15" s="9">
        <v>1831</v>
      </c>
      <c r="AB15" s="34">
        <v>1719</v>
      </c>
      <c r="AC15" s="10"/>
      <c r="AD15" s="16">
        <v>42</v>
      </c>
      <c r="AE15" s="32">
        <v>825</v>
      </c>
      <c r="AF15" s="16">
        <v>220</v>
      </c>
      <c r="AG15" s="16">
        <v>2121</v>
      </c>
      <c r="AH15" s="32">
        <v>619</v>
      </c>
    </row>
    <row r="16" spans="2:34" ht="12.75">
      <c r="B16" s="6" t="s">
        <v>60</v>
      </c>
      <c r="C16" s="11">
        <f t="shared" si="0"/>
        <v>19499</v>
      </c>
      <c r="D16" s="11">
        <f t="shared" si="1"/>
        <v>2010</v>
      </c>
      <c r="E16" s="11">
        <f t="shared" si="2"/>
        <v>17489</v>
      </c>
      <c r="F16" s="12">
        <f t="shared" si="3"/>
        <v>152401</v>
      </c>
      <c r="G16" s="12">
        <f t="shared" si="4"/>
        <v>96947</v>
      </c>
      <c r="H16" s="11">
        <f t="shared" si="5"/>
        <v>38826</v>
      </c>
      <c r="I16" s="11">
        <f t="shared" si="6"/>
        <v>16628</v>
      </c>
      <c r="J16" s="12">
        <f t="shared" si="7"/>
        <v>54482</v>
      </c>
      <c r="K16" s="11">
        <f t="shared" si="8"/>
        <v>31419</v>
      </c>
      <c r="L16" s="11">
        <f t="shared" si="9"/>
        <v>8969</v>
      </c>
      <c r="M16" s="19">
        <f t="shared" si="10"/>
        <v>14094</v>
      </c>
      <c r="N16" s="28">
        <f t="shared" si="11"/>
        <v>226382</v>
      </c>
      <c r="O16" s="13">
        <f t="shared" si="12"/>
        <v>30862</v>
      </c>
      <c r="R16" t="s">
        <v>60</v>
      </c>
      <c r="S16" s="9">
        <v>19499</v>
      </c>
      <c r="T16" s="9">
        <v>2010</v>
      </c>
      <c r="U16" s="9">
        <v>96261</v>
      </c>
      <c r="V16" s="9">
        <v>38826</v>
      </c>
      <c r="W16" s="9">
        <v>16628</v>
      </c>
      <c r="X16" s="9">
        <v>31419</v>
      </c>
      <c r="Y16" s="9">
        <v>87</v>
      </c>
      <c r="Z16" s="9">
        <v>12</v>
      </c>
      <c r="AA16" s="9">
        <v>37118</v>
      </c>
      <c r="AB16" s="34">
        <v>30862</v>
      </c>
      <c r="AC16" s="10"/>
      <c r="AD16" s="16">
        <v>686</v>
      </c>
      <c r="AE16" s="32">
        <v>8969</v>
      </c>
      <c r="AF16" s="16">
        <v>3559</v>
      </c>
      <c r="AG16" s="16">
        <v>56227</v>
      </c>
      <c r="AH16" s="32">
        <v>14094</v>
      </c>
    </row>
    <row r="17" spans="2:34" ht="12.75">
      <c r="B17" s="6" t="s">
        <v>25</v>
      </c>
      <c r="C17" s="11">
        <f t="shared" si="0"/>
        <v>1808</v>
      </c>
      <c r="D17" s="11">
        <f t="shared" si="1"/>
        <v>571</v>
      </c>
      <c r="E17" s="11">
        <f t="shared" si="2"/>
        <v>1237</v>
      </c>
      <c r="F17" s="12">
        <f t="shared" si="3"/>
        <v>7280</v>
      </c>
      <c r="G17" s="12">
        <f t="shared" si="4"/>
        <v>4984</v>
      </c>
      <c r="H17" s="11">
        <f t="shared" si="5"/>
        <v>1171</v>
      </c>
      <c r="I17" s="11">
        <f t="shared" si="6"/>
        <v>1125</v>
      </c>
      <c r="J17" s="12">
        <f t="shared" si="7"/>
        <v>3400</v>
      </c>
      <c r="K17" s="11">
        <f t="shared" si="8"/>
        <v>2091</v>
      </c>
      <c r="L17" s="11">
        <f t="shared" si="9"/>
        <v>907</v>
      </c>
      <c r="M17" s="19">
        <f t="shared" si="10"/>
        <v>402</v>
      </c>
      <c r="N17" s="28">
        <f t="shared" si="11"/>
        <v>12488</v>
      </c>
      <c r="O17" s="13">
        <f t="shared" si="12"/>
        <v>1676</v>
      </c>
      <c r="R17" t="s">
        <v>25</v>
      </c>
      <c r="S17" s="9">
        <v>1808</v>
      </c>
      <c r="T17" s="9">
        <v>571</v>
      </c>
      <c r="U17" s="9">
        <v>4937</v>
      </c>
      <c r="V17" s="9">
        <v>1171</v>
      </c>
      <c r="W17" s="9">
        <v>1125</v>
      </c>
      <c r="X17" s="9">
        <v>2091</v>
      </c>
      <c r="Y17" s="9">
        <v>6</v>
      </c>
      <c r="Z17" s="9">
        <v>0</v>
      </c>
      <c r="AA17" s="9">
        <v>1678</v>
      </c>
      <c r="AB17" s="34">
        <v>1676</v>
      </c>
      <c r="AC17" s="10"/>
      <c r="AD17" s="16">
        <v>47</v>
      </c>
      <c r="AE17" s="32">
        <v>907</v>
      </c>
      <c r="AF17" s="16">
        <v>214</v>
      </c>
      <c r="AG17" s="16">
        <v>1698</v>
      </c>
      <c r="AH17" s="32">
        <v>402</v>
      </c>
    </row>
    <row r="18" spans="2:34" ht="12.75">
      <c r="B18" s="6" t="s">
        <v>26</v>
      </c>
      <c r="C18" s="11">
        <f t="shared" si="0"/>
        <v>1185</v>
      </c>
      <c r="D18" s="11">
        <f t="shared" si="1"/>
        <v>501</v>
      </c>
      <c r="E18" s="11">
        <f t="shared" si="2"/>
        <v>684</v>
      </c>
      <c r="F18" s="12">
        <f t="shared" si="3"/>
        <v>4596</v>
      </c>
      <c r="G18" s="12">
        <f t="shared" si="4"/>
        <v>3064</v>
      </c>
      <c r="H18" s="11">
        <f t="shared" si="5"/>
        <v>657</v>
      </c>
      <c r="I18" s="11">
        <f t="shared" si="6"/>
        <v>875</v>
      </c>
      <c r="J18" s="12">
        <f t="shared" si="7"/>
        <v>2192</v>
      </c>
      <c r="K18" s="11">
        <f t="shared" si="8"/>
        <v>1305</v>
      </c>
      <c r="L18" s="11">
        <f t="shared" si="9"/>
        <v>584</v>
      </c>
      <c r="M18" s="19">
        <f t="shared" si="10"/>
        <v>303</v>
      </c>
      <c r="N18" s="28">
        <f t="shared" si="11"/>
        <v>7973</v>
      </c>
      <c r="O18" s="13">
        <f t="shared" si="12"/>
        <v>1157</v>
      </c>
      <c r="R18" t="s">
        <v>26</v>
      </c>
      <c r="S18" s="9">
        <v>1185</v>
      </c>
      <c r="T18" s="9">
        <v>501</v>
      </c>
      <c r="U18" s="9">
        <v>3056</v>
      </c>
      <c r="V18" s="9">
        <v>657</v>
      </c>
      <c r="W18" s="9">
        <v>875</v>
      </c>
      <c r="X18" s="9">
        <v>1305</v>
      </c>
      <c r="Y18" s="9">
        <v>1</v>
      </c>
      <c r="Z18" s="9">
        <v>0</v>
      </c>
      <c r="AA18" s="9">
        <v>1202</v>
      </c>
      <c r="AB18" s="34">
        <v>1157</v>
      </c>
      <c r="AC18" s="10"/>
      <c r="AD18" s="16">
        <v>8</v>
      </c>
      <c r="AE18" s="32">
        <v>584</v>
      </c>
      <c r="AF18" s="16">
        <v>176</v>
      </c>
      <c r="AG18" s="16">
        <v>996</v>
      </c>
      <c r="AH18" s="32">
        <v>303</v>
      </c>
    </row>
    <row r="19" spans="2:34" ht="12.75">
      <c r="B19" s="6" t="s">
        <v>55</v>
      </c>
      <c r="C19" s="11">
        <f t="shared" si="0"/>
        <v>1042</v>
      </c>
      <c r="D19" s="11">
        <f t="shared" si="1"/>
        <v>461</v>
      </c>
      <c r="E19" s="11">
        <f t="shared" si="2"/>
        <v>581</v>
      </c>
      <c r="F19" s="12">
        <f t="shared" si="3"/>
        <v>4880</v>
      </c>
      <c r="G19" s="12">
        <f t="shared" si="4"/>
        <v>3420</v>
      </c>
      <c r="H19" s="11">
        <f t="shared" si="5"/>
        <v>738</v>
      </c>
      <c r="I19" s="11">
        <f t="shared" si="6"/>
        <v>722</v>
      </c>
      <c r="J19" s="12">
        <f t="shared" si="7"/>
        <v>1831</v>
      </c>
      <c r="K19" s="11">
        <f t="shared" si="8"/>
        <v>1189</v>
      </c>
      <c r="L19" s="11">
        <f t="shared" si="9"/>
        <v>306</v>
      </c>
      <c r="M19" s="19">
        <f t="shared" si="10"/>
        <v>336</v>
      </c>
      <c r="N19" s="28">
        <f t="shared" si="11"/>
        <v>7753</v>
      </c>
      <c r="O19" s="13">
        <f t="shared" si="12"/>
        <v>991</v>
      </c>
      <c r="R19" t="s">
        <v>55</v>
      </c>
      <c r="S19" s="9">
        <v>1042</v>
      </c>
      <c r="T19" s="9">
        <v>461</v>
      </c>
      <c r="U19" s="9">
        <v>3405</v>
      </c>
      <c r="V19" s="9">
        <v>738</v>
      </c>
      <c r="W19" s="9">
        <v>722</v>
      </c>
      <c r="X19" s="9">
        <v>1189</v>
      </c>
      <c r="Y19" s="9">
        <v>0</v>
      </c>
      <c r="Z19" s="9">
        <v>0</v>
      </c>
      <c r="AA19" s="9">
        <v>999</v>
      </c>
      <c r="AB19" s="34">
        <v>991</v>
      </c>
      <c r="AC19" s="10"/>
      <c r="AD19" s="16">
        <v>15</v>
      </c>
      <c r="AE19" s="32">
        <v>306</v>
      </c>
      <c r="AF19" s="16">
        <v>94</v>
      </c>
      <c r="AG19" s="16">
        <v>677</v>
      </c>
      <c r="AH19" s="32">
        <v>336</v>
      </c>
    </row>
    <row r="20" spans="2:34" ht="12.75">
      <c r="B20" s="6" t="s">
        <v>27</v>
      </c>
      <c r="C20" s="11">
        <f t="shared" si="0"/>
        <v>5877</v>
      </c>
      <c r="D20" s="11">
        <f t="shared" si="1"/>
        <v>1322</v>
      </c>
      <c r="E20" s="11">
        <f t="shared" si="2"/>
        <v>4555</v>
      </c>
      <c r="F20" s="12">
        <f t="shared" si="3"/>
        <v>32912</v>
      </c>
      <c r="G20" s="12">
        <f t="shared" si="4"/>
        <v>17234</v>
      </c>
      <c r="H20" s="11">
        <f t="shared" si="5"/>
        <v>10247</v>
      </c>
      <c r="I20" s="11">
        <f t="shared" si="6"/>
        <v>5431</v>
      </c>
      <c r="J20" s="12">
        <f t="shared" si="7"/>
        <v>11510</v>
      </c>
      <c r="K20" s="11">
        <f t="shared" si="8"/>
        <v>7782</v>
      </c>
      <c r="L20" s="11">
        <f t="shared" si="9"/>
        <v>1883</v>
      </c>
      <c r="M20" s="19">
        <f t="shared" si="10"/>
        <v>1845</v>
      </c>
      <c r="N20" s="28">
        <f t="shared" si="11"/>
        <v>50299</v>
      </c>
      <c r="O20" s="13">
        <f t="shared" si="12"/>
        <v>4517</v>
      </c>
      <c r="R20" t="s">
        <v>27</v>
      </c>
      <c r="S20" s="9">
        <v>5877</v>
      </c>
      <c r="T20" s="9">
        <v>1322</v>
      </c>
      <c r="U20" s="9">
        <v>17041</v>
      </c>
      <c r="V20" s="9">
        <v>10247</v>
      </c>
      <c r="W20" s="9">
        <v>5431</v>
      </c>
      <c r="X20" s="9">
        <v>7782</v>
      </c>
      <c r="Y20" s="9">
        <v>46</v>
      </c>
      <c r="Z20" s="9">
        <v>1</v>
      </c>
      <c r="AA20" s="9">
        <v>4609</v>
      </c>
      <c r="AB20" s="34">
        <v>4517</v>
      </c>
      <c r="AC20" s="10"/>
      <c r="AD20" s="16">
        <v>193</v>
      </c>
      <c r="AE20" s="32">
        <v>1883</v>
      </c>
      <c r="AF20" s="16">
        <v>594</v>
      </c>
      <c r="AG20" s="16">
        <v>4913</v>
      </c>
      <c r="AH20" s="32">
        <v>1845</v>
      </c>
    </row>
    <row r="21" spans="2:34" ht="12.75">
      <c r="B21" s="6" t="s">
        <v>28</v>
      </c>
      <c r="C21" s="11">
        <f t="shared" si="0"/>
        <v>3885</v>
      </c>
      <c r="D21" s="11">
        <f t="shared" si="1"/>
        <v>832</v>
      </c>
      <c r="E21" s="11">
        <f t="shared" si="2"/>
        <v>3053</v>
      </c>
      <c r="F21" s="12">
        <f t="shared" si="3"/>
        <v>25657</v>
      </c>
      <c r="G21" s="12">
        <f t="shared" si="4"/>
        <v>16652</v>
      </c>
      <c r="H21" s="11">
        <f t="shared" si="5"/>
        <v>5848</v>
      </c>
      <c r="I21" s="11">
        <f t="shared" si="6"/>
        <v>3157</v>
      </c>
      <c r="J21" s="12">
        <f t="shared" si="7"/>
        <v>8624</v>
      </c>
      <c r="K21" s="11">
        <f t="shared" si="8"/>
        <v>4819</v>
      </c>
      <c r="L21" s="11">
        <f t="shared" si="9"/>
        <v>2235</v>
      </c>
      <c r="M21" s="19">
        <f t="shared" si="10"/>
        <v>1570</v>
      </c>
      <c r="N21" s="28">
        <f t="shared" si="11"/>
        <v>38166</v>
      </c>
      <c r="O21" s="13">
        <f t="shared" si="12"/>
        <v>4651</v>
      </c>
      <c r="R21" t="s">
        <v>28</v>
      </c>
      <c r="S21" s="9">
        <v>3885</v>
      </c>
      <c r="T21" s="9">
        <v>832</v>
      </c>
      <c r="U21" s="9">
        <v>16582</v>
      </c>
      <c r="V21" s="9">
        <v>5848</v>
      </c>
      <c r="W21" s="9">
        <v>3157</v>
      </c>
      <c r="X21" s="9">
        <v>4819</v>
      </c>
      <c r="Y21" s="9">
        <v>11</v>
      </c>
      <c r="Z21" s="9">
        <v>3</v>
      </c>
      <c r="AA21" s="9">
        <v>4790</v>
      </c>
      <c r="AB21" s="34">
        <v>4651</v>
      </c>
      <c r="AC21" s="10"/>
      <c r="AD21" s="16">
        <v>70</v>
      </c>
      <c r="AE21" s="32">
        <v>2235</v>
      </c>
      <c r="AF21" s="16">
        <v>866</v>
      </c>
      <c r="AG21" s="16">
        <v>9880</v>
      </c>
      <c r="AH21" s="32">
        <v>1570</v>
      </c>
    </row>
    <row r="22" spans="2:34" ht="12.75">
      <c r="B22" s="6" t="s">
        <v>29</v>
      </c>
      <c r="C22" s="11">
        <f t="shared" si="0"/>
        <v>847</v>
      </c>
      <c r="D22" s="11">
        <f t="shared" si="1"/>
        <v>390</v>
      </c>
      <c r="E22" s="11">
        <f t="shared" si="2"/>
        <v>457</v>
      </c>
      <c r="F22" s="12">
        <f t="shared" si="3"/>
        <v>4242</v>
      </c>
      <c r="G22" s="12">
        <f t="shared" si="4"/>
        <v>2386</v>
      </c>
      <c r="H22" s="11">
        <f t="shared" si="5"/>
        <v>839</v>
      </c>
      <c r="I22" s="11">
        <f t="shared" si="6"/>
        <v>1017</v>
      </c>
      <c r="J22" s="12">
        <f t="shared" si="7"/>
        <v>1724</v>
      </c>
      <c r="K22" s="11">
        <f t="shared" si="8"/>
        <v>1044</v>
      </c>
      <c r="L22" s="11">
        <f t="shared" si="9"/>
        <v>390</v>
      </c>
      <c r="M22" s="19">
        <f t="shared" si="10"/>
        <v>290</v>
      </c>
      <c r="N22" s="28">
        <f t="shared" si="11"/>
        <v>6813</v>
      </c>
      <c r="O22" s="13">
        <f t="shared" si="12"/>
        <v>848</v>
      </c>
      <c r="R22" t="s">
        <v>29</v>
      </c>
      <c r="S22" s="9">
        <v>847</v>
      </c>
      <c r="T22" s="9">
        <v>390</v>
      </c>
      <c r="U22" s="9">
        <v>2365</v>
      </c>
      <c r="V22" s="9">
        <v>839</v>
      </c>
      <c r="W22" s="9">
        <v>1017</v>
      </c>
      <c r="X22" s="9">
        <v>1044</v>
      </c>
      <c r="Y22" s="9">
        <v>1</v>
      </c>
      <c r="Z22" s="9">
        <v>0</v>
      </c>
      <c r="AA22" s="9">
        <v>854</v>
      </c>
      <c r="AB22" s="34">
        <v>848</v>
      </c>
      <c r="AC22" s="10"/>
      <c r="AD22" s="16">
        <v>21</v>
      </c>
      <c r="AE22" s="32">
        <v>390</v>
      </c>
      <c r="AF22" s="16">
        <v>146</v>
      </c>
      <c r="AG22" s="16">
        <v>776</v>
      </c>
      <c r="AH22" s="32">
        <v>290</v>
      </c>
    </row>
    <row r="23" spans="2:34" ht="12.75">
      <c r="B23" s="6" t="s">
        <v>30</v>
      </c>
      <c r="C23" s="11">
        <f t="shared" si="0"/>
        <v>2625</v>
      </c>
      <c r="D23" s="11">
        <f t="shared" si="1"/>
        <v>1340</v>
      </c>
      <c r="E23" s="11">
        <f t="shared" si="2"/>
        <v>1285</v>
      </c>
      <c r="F23" s="12">
        <f t="shared" si="3"/>
        <v>8334</v>
      </c>
      <c r="G23" s="12">
        <f t="shared" si="4"/>
        <v>5101</v>
      </c>
      <c r="H23" s="11">
        <f t="shared" si="5"/>
        <v>1650</v>
      </c>
      <c r="I23" s="11">
        <f t="shared" si="6"/>
        <v>1583</v>
      </c>
      <c r="J23" s="12">
        <f t="shared" si="7"/>
        <v>4019</v>
      </c>
      <c r="K23" s="11">
        <f t="shared" si="8"/>
        <v>2983</v>
      </c>
      <c r="L23" s="11">
        <f t="shared" si="9"/>
        <v>614</v>
      </c>
      <c r="M23" s="19">
        <f t="shared" si="10"/>
        <v>422</v>
      </c>
      <c r="N23" s="28">
        <f t="shared" si="11"/>
        <v>14978</v>
      </c>
      <c r="O23" s="13">
        <f t="shared" si="12"/>
        <v>1531</v>
      </c>
      <c r="R23" t="s">
        <v>30</v>
      </c>
      <c r="S23" s="9">
        <v>2625</v>
      </c>
      <c r="T23" s="9">
        <v>1340</v>
      </c>
      <c r="U23" s="9">
        <v>5029</v>
      </c>
      <c r="V23" s="9">
        <v>1650</v>
      </c>
      <c r="W23" s="9">
        <v>1583</v>
      </c>
      <c r="X23" s="9">
        <v>2983</v>
      </c>
      <c r="Y23" s="9">
        <v>0</v>
      </c>
      <c r="Z23" s="9">
        <v>0</v>
      </c>
      <c r="AA23" s="9">
        <v>1647</v>
      </c>
      <c r="AB23" s="34">
        <v>1531</v>
      </c>
      <c r="AC23" s="10"/>
      <c r="AD23" s="16">
        <v>72</v>
      </c>
      <c r="AE23" s="32">
        <v>614</v>
      </c>
      <c r="AF23" s="16">
        <v>160</v>
      </c>
      <c r="AG23" s="16">
        <v>2061</v>
      </c>
      <c r="AH23" s="32">
        <v>422</v>
      </c>
    </row>
    <row r="24" spans="2:34" ht="12.75">
      <c r="B24" s="6" t="s">
        <v>31</v>
      </c>
      <c r="C24" s="11">
        <f t="shared" si="0"/>
        <v>3480</v>
      </c>
      <c r="D24" s="11">
        <f t="shared" si="1"/>
        <v>1147</v>
      </c>
      <c r="E24" s="11">
        <f t="shared" si="2"/>
        <v>2333</v>
      </c>
      <c r="F24" s="12">
        <f t="shared" si="3"/>
        <v>16625</v>
      </c>
      <c r="G24" s="12">
        <f t="shared" si="4"/>
        <v>10166</v>
      </c>
      <c r="H24" s="11">
        <f t="shared" si="5"/>
        <v>3465</v>
      </c>
      <c r="I24" s="11">
        <f t="shared" si="6"/>
        <v>2994</v>
      </c>
      <c r="J24" s="12">
        <f t="shared" si="7"/>
        <v>7177</v>
      </c>
      <c r="K24" s="11">
        <f t="shared" si="8"/>
        <v>4558</v>
      </c>
      <c r="L24" s="11">
        <f t="shared" si="9"/>
        <v>1268</v>
      </c>
      <c r="M24" s="19">
        <f t="shared" si="10"/>
        <v>1351</v>
      </c>
      <c r="N24" s="28">
        <f t="shared" si="11"/>
        <v>27282</v>
      </c>
      <c r="O24" s="13">
        <f t="shared" si="12"/>
        <v>2992</v>
      </c>
      <c r="R24" t="s">
        <v>31</v>
      </c>
      <c r="S24" s="9">
        <v>3480</v>
      </c>
      <c r="T24" s="9">
        <v>1147</v>
      </c>
      <c r="U24" s="9">
        <v>10111</v>
      </c>
      <c r="V24" s="9">
        <v>3465</v>
      </c>
      <c r="W24" s="9">
        <v>2994</v>
      </c>
      <c r="X24" s="9">
        <v>4558</v>
      </c>
      <c r="Y24">
        <v>1</v>
      </c>
      <c r="Z24" s="9">
        <v>0</v>
      </c>
      <c r="AA24" s="9">
        <v>3065</v>
      </c>
      <c r="AB24" s="34">
        <v>2992</v>
      </c>
      <c r="AC24" s="10"/>
      <c r="AD24" s="16">
        <v>55</v>
      </c>
      <c r="AE24" s="32">
        <v>1268</v>
      </c>
      <c r="AF24" s="16">
        <v>335</v>
      </c>
      <c r="AG24" s="16">
        <v>3526</v>
      </c>
      <c r="AH24" s="32">
        <v>1351</v>
      </c>
    </row>
    <row r="25" spans="2:34" ht="12.75">
      <c r="B25" s="6" t="s">
        <v>32</v>
      </c>
      <c r="C25" s="11">
        <f t="shared" si="0"/>
        <v>2389</v>
      </c>
      <c r="D25" s="11">
        <f t="shared" si="1"/>
        <v>618</v>
      </c>
      <c r="E25" s="11">
        <f t="shared" si="2"/>
        <v>1771</v>
      </c>
      <c r="F25" s="12">
        <f t="shared" si="3"/>
        <v>10706</v>
      </c>
      <c r="G25" s="12">
        <f t="shared" si="4"/>
        <v>7215</v>
      </c>
      <c r="H25" s="11">
        <f t="shared" si="5"/>
        <v>1598</v>
      </c>
      <c r="I25" s="11">
        <f t="shared" si="6"/>
        <v>1893</v>
      </c>
      <c r="J25" s="12">
        <f t="shared" si="7"/>
        <v>4601</v>
      </c>
      <c r="K25" s="11">
        <f t="shared" si="8"/>
        <v>2805</v>
      </c>
      <c r="L25" s="11">
        <f t="shared" si="9"/>
        <v>1318</v>
      </c>
      <c r="M25" s="19">
        <f t="shared" si="10"/>
        <v>478</v>
      </c>
      <c r="N25" s="28">
        <f t="shared" si="11"/>
        <v>17696</v>
      </c>
      <c r="O25" s="13">
        <f t="shared" si="12"/>
        <v>2039</v>
      </c>
      <c r="R25" t="s">
        <v>32</v>
      </c>
      <c r="S25" s="9">
        <v>2389</v>
      </c>
      <c r="T25" s="9">
        <v>618</v>
      </c>
      <c r="U25" s="9">
        <v>7166</v>
      </c>
      <c r="V25" s="9">
        <v>1598</v>
      </c>
      <c r="W25" s="9">
        <v>1893</v>
      </c>
      <c r="X25" s="9">
        <v>2805</v>
      </c>
      <c r="Y25">
        <v>2</v>
      </c>
      <c r="Z25" s="9">
        <v>0</v>
      </c>
      <c r="AA25" s="9">
        <v>2120</v>
      </c>
      <c r="AB25" s="34">
        <v>2039</v>
      </c>
      <c r="AC25" s="10"/>
      <c r="AD25" s="16">
        <v>49</v>
      </c>
      <c r="AE25" s="32">
        <v>1318</v>
      </c>
      <c r="AF25" s="16">
        <v>347</v>
      </c>
      <c r="AG25" s="16">
        <v>3307</v>
      </c>
      <c r="AH25" s="32">
        <v>478</v>
      </c>
    </row>
    <row r="26" spans="2:34" ht="12.75">
      <c r="B26" s="6" t="s">
        <v>56</v>
      </c>
      <c r="C26" s="11">
        <f t="shared" si="0"/>
        <v>1192</v>
      </c>
      <c r="D26" s="11">
        <f t="shared" si="1"/>
        <v>454</v>
      </c>
      <c r="E26" s="11">
        <f t="shared" si="2"/>
        <v>738</v>
      </c>
      <c r="F26" s="12">
        <f t="shared" si="3"/>
        <v>4211</v>
      </c>
      <c r="G26" s="12">
        <f t="shared" si="4"/>
        <v>2794</v>
      </c>
      <c r="H26" s="11">
        <f t="shared" si="5"/>
        <v>756</v>
      </c>
      <c r="I26" s="11">
        <f t="shared" si="6"/>
        <v>661</v>
      </c>
      <c r="J26" s="12">
        <f t="shared" si="7"/>
        <v>2581</v>
      </c>
      <c r="K26" s="11">
        <f t="shared" si="8"/>
        <v>1408</v>
      </c>
      <c r="L26" s="11">
        <f t="shared" si="9"/>
        <v>677</v>
      </c>
      <c r="M26" s="19">
        <f t="shared" si="10"/>
        <v>496</v>
      </c>
      <c r="N26" s="28">
        <f t="shared" si="11"/>
        <v>7984</v>
      </c>
      <c r="O26" s="13">
        <f t="shared" si="12"/>
        <v>1582</v>
      </c>
      <c r="R26" t="s">
        <v>56</v>
      </c>
      <c r="S26" s="9">
        <v>1192</v>
      </c>
      <c r="T26" s="9">
        <v>454</v>
      </c>
      <c r="U26" s="9">
        <v>2766</v>
      </c>
      <c r="V26" s="9">
        <v>756</v>
      </c>
      <c r="W26" s="9">
        <v>661</v>
      </c>
      <c r="X26" s="9">
        <v>1408</v>
      </c>
      <c r="Y26" s="9">
        <v>3</v>
      </c>
      <c r="Z26" s="9">
        <v>0</v>
      </c>
      <c r="AA26" s="9">
        <v>1610</v>
      </c>
      <c r="AB26" s="34">
        <v>1582</v>
      </c>
      <c r="AC26" s="10"/>
      <c r="AD26" s="16">
        <v>28</v>
      </c>
      <c r="AE26" s="32">
        <v>677</v>
      </c>
      <c r="AF26" s="16">
        <v>241</v>
      </c>
      <c r="AG26" s="16">
        <v>1373</v>
      </c>
      <c r="AH26" s="32">
        <v>496</v>
      </c>
    </row>
    <row r="27" spans="2:34" ht="12.75">
      <c r="B27" s="6" t="s">
        <v>33</v>
      </c>
      <c r="C27" s="11">
        <f t="shared" si="0"/>
        <v>1501</v>
      </c>
      <c r="D27" s="11">
        <f t="shared" si="1"/>
        <v>575</v>
      </c>
      <c r="E27" s="11">
        <f t="shared" si="2"/>
        <v>926</v>
      </c>
      <c r="F27" s="12">
        <f t="shared" si="3"/>
        <v>7023</v>
      </c>
      <c r="G27" s="12">
        <f t="shared" si="4"/>
        <v>4489</v>
      </c>
      <c r="H27" s="11">
        <f t="shared" si="5"/>
        <v>1293</v>
      </c>
      <c r="I27" s="11">
        <f t="shared" si="6"/>
        <v>1241</v>
      </c>
      <c r="J27" s="12">
        <f t="shared" si="7"/>
        <v>3221</v>
      </c>
      <c r="K27" s="11">
        <f t="shared" si="8"/>
        <v>1760</v>
      </c>
      <c r="L27" s="11">
        <f t="shared" si="9"/>
        <v>573</v>
      </c>
      <c r="M27" s="19">
        <f t="shared" si="10"/>
        <v>888</v>
      </c>
      <c r="N27" s="28">
        <f t="shared" si="11"/>
        <v>11745</v>
      </c>
      <c r="O27" s="13">
        <f t="shared" si="12"/>
        <v>1861</v>
      </c>
      <c r="R27" t="s">
        <v>33</v>
      </c>
      <c r="S27" s="9">
        <v>1501</v>
      </c>
      <c r="T27" s="9">
        <v>575</v>
      </c>
      <c r="U27" s="9">
        <v>4456</v>
      </c>
      <c r="V27" s="9">
        <v>1293</v>
      </c>
      <c r="W27" s="9">
        <v>1241</v>
      </c>
      <c r="X27" s="9">
        <v>1760</v>
      </c>
      <c r="Y27" s="9">
        <v>0</v>
      </c>
      <c r="Z27" s="9">
        <v>5</v>
      </c>
      <c r="AA27" s="9">
        <v>1879</v>
      </c>
      <c r="AB27" s="34">
        <v>1861</v>
      </c>
      <c r="AC27" s="10"/>
      <c r="AD27" s="16">
        <v>33</v>
      </c>
      <c r="AE27" s="32">
        <v>573</v>
      </c>
      <c r="AF27" s="16">
        <v>152</v>
      </c>
      <c r="AG27" s="16">
        <v>1787</v>
      </c>
      <c r="AH27" s="32">
        <v>888</v>
      </c>
    </row>
    <row r="28" spans="2:34" ht="12.75">
      <c r="B28" s="6" t="s">
        <v>34</v>
      </c>
      <c r="C28" s="11">
        <f t="shared" si="0"/>
        <v>1156</v>
      </c>
      <c r="D28" s="11">
        <f t="shared" si="1"/>
        <v>527</v>
      </c>
      <c r="E28" s="11">
        <f t="shared" si="2"/>
        <v>629</v>
      </c>
      <c r="F28" s="12">
        <f t="shared" si="3"/>
        <v>5630</v>
      </c>
      <c r="G28" s="12">
        <f t="shared" si="4"/>
        <v>3356</v>
      </c>
      <c r="H28" s="11">
        <f t="shared" si="5"/>
        <v>974</v>
      </c>
      <c r="I28" s="11">
        <f t="shared" si="6"/>
        <v>1300</v>
      </c>
      <c r="J28" s="12">
        <f t="shared" si="7"/>
        <v>2559</v>
      </c>
      <c r="K28" s="11">
        <f t="shared" si="8"/>
        <v>1435</v>
      </c>
      <c r="L28" s="11">
        <f t="shared" si="9"/>
        <v>535</v>
      </c>
      <c r="M28" s="19">
        <f t="shared" si="10"/>
        <v>589</v>
      </c>
      <c r="N28" s="28">
        <f t="shared" si="11"/>
        <v>9345</v>
      </c>
      <c r="O28" s="13">
        <f t="shared" si="12"/>
        <v>1213</v>
      </c>
      <c r="R28" t="s">
        <v>34</v>
      </c>
      <c r="S28" s="9">
        <v>1156</v>
      </c>
      <c r="T28" s="9">
        <v>527</v>
      </c>
      <c r="U28" s="9">
        <v>3301</v>
      </c>
      <c r="V28" s="9">
        <v>974</v>
      </c>
      <c r="W28" s="9">
        <v>1300</v>
      </c>
      <c r="X28" s="9">
        <v>1435</v>
      </c>
      <c r="Y28" s="9">
        <v>1</v>
      </c>
      <c r="Z28" s="9">
        <v>38</v>
      </c>
      <c r="AA28" s="9">
        <v>1247</v>
      </c>
      <c r="AB28" s="34">
        <v>1213</v>
      </c>
      <c r="AC28" s="10"/>
      <c r="AD28" s="16">
        <v>55</v>
      </c>
      <c r="AE28" s="32">
        <v>535</v>
      </c>
      <c r="AF28" s="16">
        <v>186</v>
      </c>
      <c r="AG28" s="16">
        <v>1277</v>
      </c>
      <c r="AH28" s="32">
        <v>589</v>
      </c>
    </row>
    <row r="29" spans="2:34" ht="12.75">
      <c r="B29" s="6" t="s">
        <v>35</v>
      </c>
      <c r="C29" s="11">
        <f t="shared" si="0"/>
        <v>2018</v>
      </c>
      <c r="D29" s="11">
        <f t="shared" si="1"/>
        <v>724</v>
      </c>
      <c r="E29" s="11">
        <f t="shared" si="2"/>
        <v>1294</v>
      </c>
      <c r="F29" s="12">
        <f t="shared" si="3"/>
        <v>10401</v>
      </c>
      <c r="G29" s="12">
        <f t="shared" si="4"/>
        <v>6044</v>
      </c>
      <c r="H29" s="11">
        <f t="shared" si="5"/>
        <v>2472</v>
      </c>
      <c r="I29" s="11">
        <f t="shared" si="6"/>
        <v>1885</v>
      </c>
      <c r="J29" s="12">
        <f t="shared" si="7"/>
        <v>4137</v>
      </c>
      <c r="K29" s="11">
        <f t="shared" si="8"/>
        <v>2376</v>
      </c>
      <c r="L29" s="11">
        <f t="shared" si="9"/>
        <v>1160</v>
      </c>
      <c r="M29" s="19">
        <f t="shared" si="10"/>
        <v>601</v>
      </c>
      <c r="N29" s="28">
        <f t="shared" si="11"/>
        <v>16556</v>
      </c>
      <c r="O29" s="13">
        <f t="shared" si="12"/>
        <v>1941</v>
      </c>
      <c r="R29" t="s">
        <v>35</v>
      </c>
      <c r="S29" s="9">
        <v>2018</v>
      </c>
      <c r="T29" s="9">
        <v>724</v>
      </c>
      <c r="U29" s="9">
        <v>6001</v>
      </c>
      <c r="V29" s="9">
        <v>2472</v>
      </c>
      <c r="W29" s="9">
        <v>1885</v>
      </c>
      <c r="X29" s="9">
        <v>2376</v>
      </c>
      <c r="Y29" s="9">
        <v>3</v>
      </c>
      <c r="Z29" s="9">
        <v>0</v>
      </c>
      <c r="AA29" s="9">
        <v>1949</v>
      </c>
      <c r="AB29" s="34">
        <v>1941</v>
      </c>
      <c r="AC29" s="10"/>
      <c r="AD29" s="16">
        <v>43</v>
      </c>
      <c r="AE29" s="32">
        <v>1160</v>
      </c>
      <c r="AF29" s="16">
        <v>354</v>
      </c>
      <c r="AG29" s="16">
        <v>1849</v>
      </c>
      <c r="AH29" s="32">
        <v>601</v>
      </c>
    </row>
    <row r="30" spans="2:34" ht="12.75">
      <c r="B30" s="6" t="s">
        <v>36</v>
      </c>
      <c r="C30" s="11">
        <f t="shared" si="0"/>
        <v>915</v>
      </c>
      <c r="D30" s="11">
        <f t="shared" si="1"/>
        <v>384</v>
      </c>
      <c r="E30" s="11">
        <f t="shared" si="2"/>
        <v>531</v>
      </c>
      <c r="F30" s="12">
        <f t="shared" si="3"/>
        <v>3520</v>
      </c>
      <c r="G30" s="12">
        <f t="shared" si="4"/>
        <v>2444</v>
      </c>
      <c r="H30" s="11">
        <f t="shared" si="5"/>
        <v>529</v>
      </c>
      <c r="I30" s="11">
        <f t="shared" si="6"/>
        <v>547</v>
      </c>
      <c r="J30" s="12">
        <f t="shared" si="7"/>
        <v>1816</v>
      </c>
      <c r="K30" s="11">
        <f t="shared" si="8"/>
        <v>1083</v>
      </c>
      <c r="L30" s="11">
        <f t="shared" si="9"/>
        <v>468</v>
      </c>
      <c r="M30" s="19">
        <f t="shared" si="10"/>
        <v>265</v>
      </c>
      <c r="N30" s="28">
        <f t="shared" si="11"/>
        <v>6251</v>
      </c>
      <c r="O30" s="13">
        <f t="shared" si="12"/>
        <v>974</v>
      </c>
      <c r="R30" t="s">
        <v>36</v>
      </c>
      <c r="S30" s="9">
        <v>915</v>
      </c>
      <c r="T30" s="9">
        <v>384</v>
      </c>
      <c r="U30" s="9">
        <v>2429</v>
      </c>
      <c r="V30" s="9">
        <v>529</v>
      </c>
      <c r="W30" s="9">
        <v>547</v>
      </c>
      <c r="X30" s="9">
        <v>1083</v>
      </c>
      <c r="Y30" s="9">
        <v>0</v>
      </c>
      <c r="Z30" s="9">
        <v>0</v>
      </c>
      <c r="AA30" s="9">
        <v>984</v>
      </c>
      <c r="AB30" s="34">
        <v>974</v>
      </c>
      <c r="AC30" s="10"/>
      <c r="AD30" s="16">
        <v>15</v>
      </c>
      <c r="AE30" s="32">
        <v>468</v>
      </c>
      <c r="AF30" s="16">
        <v>147</v>
      </c>
      <c r="AG30" s="16">
        <v>772</v>
      </c>
      <c r="AH30" s="32">
        <v>265</v>
      </c>
    </row>
    <row r="31" spans="2:34" ht="12.75">
      <c r="B31" s="6" t="s">
        <v>37</v>
      </c>
      <c r="C31" s="11">
        <f t="shared" si="0"/>
        <v>4026</v>
      </c>
      <c r="D31" s="11">
        <f t="shared" si="1"/>
        <v>1198</v>
      </c>
      <c r="E31" s="11">
        <f t="shared" si="2"/>
        <v>2828</v>
      </c>
      <c r="F31" s="12">
        <f t="shared" si="3"/>
        <v>21279</v>
      </c>
      <c r="G31" s="12">
        <f t="shared" si="4"/>
        <v>12470</v>
      </c>
      <c r="H31" s="11">
        <f t="shared" si="5"/>
        <v>4852</v>
      </c>
      <c r="I31" s="11">
        <f t="shared" si="6"/>
        <v>3957</v>
      </c>
      <c r="J31" s="12">
        <f t="shared" si="7"/>
        <v>8790</v>
      </c>
      <c r="K31" s="11">
        <f t="shared" si="8"/>
        <v>5041</v>
      </c>
      <c r="L31" s="11">
        <f t="shared" si="9"/>
        <v>2576</v>
      </c>
      <c r="M31" s="19">
        <f t="shared" si="10"/>
        <v>1173</v>
      </c>
      <c r="N31" s="28">
        <f t="shared" si="11"/>
        <v>34095</v>
      </c>
      <c r="O31" s="13">
        <f t="shared" si="12"/>
        <v>4556</v>
      </c>
      <c r="R31" t="s">
        <v>37</v>
      </c>
      <c r="S31" s="9">
        <v>4026</v>
      </c>
      <c r="T31" s="9">
        <v>1198</v>
      </c>
      <c r="U31" s="9">
        <v>12390</v>
      </c>
      <c r="V31" s="9">
        <v>4852</v>
      </c>
      <c r="W31" s="9">
        <v>3957</v>
      </c>
      <c r="X31" s="9">
        <v>5041</v>
      </c>
      <c r="Y31">
        <v>32</v>
      </c>
      <c r="Z31" s="9">
        <v>7</v>
      </c>
      <c r="AA31" s="9">
        <v>4938</v>
      </c>
      <c r="AB31" s="34">
        <v>4556</v>
      </c>
      <c r="AC31" s="10"/>
      <c r="AD31" s="16">
        <v>80</v>
      </c>
      <c r="AE31" s="32">
        <v>2576</v>
      </c>
      <c r="AF31" s="16">
        <v>633</v>
      </c>
      <c r="AG31" s="16">
        <v>5213</v>
      </c>
      <c r="AH31" s="32">
        <v>1173</v>
      </c>
    </row>
    <row r="32" spans="2:34" ht="12.75">
      <c r="B32" s="6" t="s">
        <v>38</v>
      </c>
      <c r="C32" s="11">
        <f t="shared" si="0"/>
        <v>5962</v>
      </c>
      <c r="D32" s="11">
        <f t="shared" si="1"/>
        <v>620</v>
      </c>
      <c r="E32" s="11">
        <f t="shared" si="2"/>
        <v>5342</v>
      </c>
      <c r="F32" s="12">
        <f t="shared" si="3"/>
        <v>23735</v>
      </c>
      <c r="G32" s="12">
        <f t="shared" si="4"/>
        <v>15773</v>
      </c>
      <c r="H32" s="11">
        <f t="shared" si="5"/>
        <v>5532</v>
      </c>
      <c r="I32" s="11">
        <f t="shared" si="6"/>
        <v>2430</v>
      </c>
      <c r="J32" s="12">
        <f t="shared" si="7"/>
        <v>10946</v>
      </c>
      <c r="K32" s="11">
        <f t="shared" si="8"/>
        <v>7719</v>
      </c>
      <c r="L32" s="11">
        <f t="shared" si="9"/>
        <v>1099</v>
      </c>
      <c r="M32" s="19">
        <f t="shared" si="10"/>
        <v>2128</v>
      </c>
      <c r="N32" s="28">
        <f t="shared" si="11"/>
        <v>40643</v>
      </c>
      <c r="O32" s="13">
        <f t="shared" si="12"/>
        <v>8940</v>
      </c>
      <c r="R32" t="s">
        <v>38</v>
      </c>
      <c r="S32" s="9">
        <v>5962</v>
      </c>
      <c r="T32" s="9">
        <v>620</v>
      </c>
      <c r="U32" s="9">
        <v>15725</v>
      </c>
      <c r="V32" s="9">
        <v>5532</v>
      </c>
      <c r="W32" s="9">
        <v>2430</v>
      </c>
      <c r="X32" s="9">
        <v>7719</v>
      </c>
      <c r="Y32" s="9">
        <v>14</v>
      </c>
      <c r="Z32" s="9">
        <v>8</v>
      </c>
      <c r="AA32" s="9">
        <v>9498</v>
      </c>
      <c r="AB32" s="34">
        <v>8940</v>
      </c>
      <c r="AC32" s="10"/>
      <c r="AD32" s="16">
        <v>48</v>
      </c>
      <c r="AE32" s="32">
        <v>1099</v>
      </c>
      <c r="AF32" s="16">
        <v>746</v>
      </c>
      <c r="AG32" s="16">
        <v>9929</v>
      </c>
      <c r="AH32" s="32">
        <v>2128</v>
      </c>
    </row>
    <row r="33" spans="2:34" ht="12.75">
      <c r="B33" s="6" t="s">
        <v>39</v>
      </c>
      <c r="C33" s="11">
        <f t="shared" si="0"/>
        <v>2403</v>
      </c>
      <c r="D33" s="11">
        <f t="shared" si="1"/>
        <v>863</v>
      </c>
      <c r="E33" s="11">
        <f t="shared" si="2"/>
        <v>1540</v>
      </c>
      <c r="F33" s="12">
        <f t="shared" si="3"/>
        <v>13259</v>
      </c>
      <c r="G33" s="12">
        <f t="shared" si="4"/>
        <v>7728</v>
      </c>
      <c r="H33" s="11">
        <f t="shared" si="5"/>
        <v>3158</v>
      </c>
      <c r="I33" s="11">
        <f t="shared" si="6"/>
        <v>2373</v>
      </c>
      <c r="J33" s="12">
        <f t="shared" si="7"/>
        <v>5800</v>
      </c>
      <c r="K33" s="11">
        <f t="shared" si="8"/>
        <v>2897</v>
      </c>
      <c r="L33" s="11">
        <f t="shared" si="9"/>
        <v>1692</v>
      </c>
      <c r="M33" s="19">
        <f t="shared" si="10"/>
        <v>1211</v>
      </c>
      <c r="N33" s="28">
        <f t="shared" si="11"/>
        <v>21462</v>
      </c>
      <c r="O33" s="13">
        <f t="shared" si="12"/>
        <v>3289</v>
      </c>
      <c r="R33" t="s">
        <v>39</v>
      </c>
      <c r="S33" s="9">
        <v>2403</v>
      </c>
      <c r="T33" s="9">
        <v>863</v>
      </c>
      <c r="U33" s="9">
        <v>7687</v>
      </c>
      <c r="V33" s="9">
        <v>3158</v>
      </c>
      <c r="W33" s="9">
        <v>2373</v>
      </c>
      <c r="X33" s="9">
        <v>2897</v>
      </c>
      <c r="Y33">
        <v>5</v>
      </c>
      <c r="Z33" s="9">
        <v>1</v>
      </c>
      <c r="AA33" s="9">
        <v>3422</v>
      </c>
      <c r="AB33" s="34">
        <v>3289</v>
      </c>
      <c r="AC33" s="10"/>
      <c r="AD33" s="16">
        <v>41</v>
      </c>
      <c r="AE33" s="32">
        <v>1692</v>
      </c>
      <c r="AF33" s="16">
        <v>485</v>
      </c>
      <c r="AG33" s="16">
        <v>3740</v>
      </c>
      <c r="AH33" s="32">
        <v>1211</v>
      </c>
    </row>
    <row r="34" spans="2:34" ht="12.75">
      <c r="B34" s="6" t="s">
        <v>40</v>
      </c>
      <c r="C34" s="11">
        <f t="shared" si="0"/>
        <v>1170</v>
      </c>
      <c r="D34" s="11">
        <f t="shared" si="1"/>
        <v>590</v>
      </c>
      <c r="E34" s="11">
        <f t="shared" si="2"/>
        <v>580</v>
      </c>
      <c r="F34" s="12">
        <f t="shared" si="3"/>
        <v>5563</v>
      </c>
      <c r="G34" s="12">
        <f t="shared" si="4"/>
        <v>3829</v>
      </c>
      <c r="H34" s="11">
        <f t="shared" si="5"/>
        <v>649</v>
      </c>
      <c r="I34" s="11">
        <f t="shared" si="6"/>
        <v>1085</v>
      </c>
      <c r="J34" s="12">
        <f t="shared" si="7"/>
        <v>2200</v>
      </c>
      <c r="K34" s="11">
        <f t="shared" si="8"/>
        <v>1372</v>
      </c>
      <c r="L34" s="11">
        <f t="shared" si="9"/>
        <v>480</v>
      </c>
      <c r="M34" s="19">
        <f t="shared" si="10"/>
        <v>348</v>
      </c>
      <c r="N34" s="28">
        <f t="shared" si="11"/>
        <v>8933</v>
      </c>
      <c r="O34" s="13">
        <f t="shared" si="12"/>
        <v>1688</v>
      </c>
      <c r="R34" t="s">
        <v>40</v>
      </c>
      <c r="S34" s="9">
        <v>1170</v>
      </c>
      <c r="T34" s="9">
        <v>590</v>
      </c>
      <c r="U34" s="9">
        <v>3809</v>
      </c>
      <c r="V34" s="9">
        <v>649</v>
      </c>
      <c r="W34" s="9">
        <v>1085</v>
      </c>
      <c r="X34" s="9">
        <v>1372</v>
      </c>
      <c r="Y34" s="9">
        <v>0</v>
      </c>
      <c r="Z34" s="9">
        <v>0</v>
      </c>
      <c r="AA34" s="9">
        <v>1873</v>
      </c>
      <c r="AB34" s="34">
        <v>1688</v>
      </c>
      <c r="AC34" s="10"/>
      <c r="AD34" s="16">
        <v>20</v>
      </c>
      <c r="AE34" s="32">
        <v>480</v>
      </c>
      <c r="AF34" s="16">
        <v>118</v>
      </c>
      <c r="AG34" s="16">
        <v>1021</v>
      </c>
      <c r="AH34" s="32">
        <v>348</v>
      </c>
    </row>
    <row r="35" spans="2:34" ht="12.75">
      <c r="B35" s="6" t="s">
        <v>41</v>
      </c>
      <c r="C35" s="11">
        <f t="shared" si="0"/>
        <v>2553</v>
      </c>
      <c r="D35" s="11">
        <f t="shared" si="1"/>
        <v>898</v>
      </c>
      <c r="E35" s="11">
        <f t="shared" si="2"/>
        <v>1655</v>
      </c>
      <c r="F35" s="12">
        <f t="shared" si="3"/>
        <v>12213</v>
      </c>
      <c r="G35" s="12">
        <f t="shared" si="4"/>
        <v>8148</v>
      </c>
      <c r="H35" s="11">
        <f t="shared" si="5"/>
        <v>2099</v>
      </c>
      <c r="I35" s="11">
        <f t="shared" si="6"/>
        <v>1966</v>
      </c>
      <c r="J35" s="12">
        <f t="shared" si="7"/>
        <v>5180</v>
      </c>
      <c r="K35" s="11">
        <f t="shared" si="8"/>
        <v>3032</v>
      </c>
      <c r="L35" s="11">
        <f t="shared" si="9"/>
        <v>1363</v>
      </c>
      <c r="M35" s="19">
        <f t="shared" si="10"/>
        <v>785</v>
      </c>
      <c r="N35" s="28">
        <f t="shared" si="11"/>
        <v>19946</v>
      </c>
      <c r="O35" s="13">
        <f t="shared" si="12"/>
        <v>3014</v>
      </c>
      <c r="R35" t="s">
        <v>41</v>
      </c>
      <c r="S35" s="9">
        <v>2553</v>
      </c>
      <c r="T35" s="9">
        <v>898</v>
      </c>
      <c r="U35" s="9">
        <v>8087</v>
      </c>
      <c r="V35" s="9">
        <v>2099</v>
      </c>
      <c r="W35" s="9">
        <v>1966</v>
      </c>
      <c r="X35" s="9">
        <v>3032</v>
      </c>
      <c r="Y35" s="9">
        <v>8</v>
      </c>
      <c r="Z35" s="9">
        <v>3</v>
      </c>
      <c r="AA35" s="9">
        <v>3089</v>
      </c>
      <c r="AB35" s="34">
        <v>3014</v>
      </c>
      <c r="AC35" s="10"/>
      <c r="AD35" s="16">
        <v>61</v>
      </c>
      <c r="AE35" s="32">
        <v>1363</v>
      </c>
      <c r="AF35" s="16">
        <v>493</v>
      </c>
      <c r="AG35" s="16">
        <v>3067</v>
      </c>
      <c r="AH35" s="32">
        <v>785</v>
      </c>
    </row>
    <row r="36" spans="2:34" ht="12.75">
      <c r="B36" s="6" t="s">
        <v>42</v>
      </c>
      <c r="C36" s="11">
        <f t="shared" si="0"/>
        <v>1788</v>
      </c>
      <c r="D36" s="11">
        <f t="shared" si="1"/>
        <v>670</v>
      </c>
      <c r="E36" s="11">
        <f t="shared" si="2"/>
        <v>1118</v>
      </c>
      <c r="F36" s="12">
        <f t="shared" si="3"/>
        <v>10978</v>
      </c>
      <c r="G36" s="12">
        <f t="shared" si="4"/>
        <v>6231</v>
      </c>
      <c r="H36" s="11">
        <f t="shared" si="5"/>
        <v>2525</v>
      </c>
      <c r="I36" s="11">
        <f t="shared" si="6"/>
        <v>2222</v>
      </c>
      <c r="J36" s="12">
        <f t="shared" si="7"/>
        <v>3235</v>
      </c>
      <c r="K36" s="11">
        <f t="shared" si="8"/>
        <v>2048</v>
      </c>
      <c r="L36" s="11">
        <f t="shared" si="9"/>
        <v>822</v>
      </c>
      <c r="M36" s="19">
        <f t="shared" si="10"/>
        <v>365</v>
      </c>
      <c r="N36" s="28">
        <f t="shared" si="11"/>
        <v>16001</v>
      </c>
      <c r="O36" s="13">
        <f t="shared" si="12"/>
        <v>1496</v>
      </c>
      <c r="R36" t="s">
        <v>42</v>
      </c>
      <c r="S36" s="9">
        <v>1788</v>
      </c>
      <c r="T36" s="9">
        <v>670</v>
      </c>
      <c r="U36" s="9">
        <v>6180</v>
      </c>
      <c r="V36" s="9">
        <v>2525</v>
      </c>
      <c r="W36" s="9">
        <v>2222</v>
      </c>
      <c r="X36" s="9">
        <v>2048</v>
      </c>
      <c r="Y36">
        <v>2</v>
      </c>
      <c r="Z36" s="9">
        <v>0</v>
      </c>
      <c r="AA36" s="9">
        <v>1539</v>
      </c>
      <c r="AB36" s="34">
        <v>1496</v>
      </c>
      <c r="AC36" s="10"/>
      <c r="AD36" s="16">
        <v>51</v>
      </c>
      <c r="AE36" s="32">
        <v>822</v>
      </c>
      <c r="AF36" s="16">
        <v>218</v>
      </c>
      <c r="AG36" s="16">
        <v>1507</v>
      </c>
      <c r="AH36" s="32">
        <v>365</v>
      </c>
    </row>
    <row r="37" spans="2:34" ht="12.75">
      <c r="B37" s="6" t="s">
        <v>43</v>
      </c>
      <c r="C37" s="11">
        <f t="shared" si="0"/>
        <v>1598</v>
      </c>
      <c r="D37" s="11">
        <f t="shared" si="1"/>
        <v>731</v>
      </c>
      <c r="E37" s="11">
        <f t="shared" si="2"/>
        <v>867</v>
      </c>
      <c r="F37" s="12">
        <f t="shared" si="3"/>
        <v>9165</v>
      </c>
      <c r="G37" s="12">
        <f t="shared" si="4"/>
        <v>5634</v>
      </c>
      <c r="H37" s="11">
        <f t="shared" si="5"/>
        <v>2195</v>
      </c>
      <c r="I37" s="11">
        <f t="shared" si="6"/>
        <v>1336</v>
      </c>
      <c r="J37" s="12">
        <f t="shared" si="7"/>
        <v>2790</v>
      </c>
      <c r="K37" s="11">
        <f t="shared" si="8"/>
        <v>1852</v>
      </c>
      <c r="L37" s="11">
        <f t="shared" si="9"/>
        <v>547</v>
      </c>
      <c r="M37" s="19">
        <f t="shared" si="10"/>
        <v>391</v>
      </c>
      <c r="N37" s="28">
        <f t="shared" si="11"/>
        <v>13553</v>
      </c>
      <c r="O37" s="13">
        <f t="shared" si="12"/>
        <v>2327</v>
      </c>
      <c r="R37" t="s">
        <v>43</v>
      </c>
      <c r="S37" s="9">
        <v>1598</v>
      </c>
      <c r="T37" s="9">
        <v>731</v>
      </c>
      <c r="U37" s="9">
        <v>5583</v>
      </c>
      <c r="V37" s="9">
        <v>2195</v>
      </c>
      <c r="W37" s="9">
        <v>1336</v>
      </c>
      <c r="X37" s="9">
        <v>1852</v>
      </c>
      <c r="Y37" s="9">
        <v>0</v>
      </c>
      <c r="Z37" s="9">
        <v>0</v>
      </c>
      <c r="AA37" s="9">
        <v>2351</v>
      </c>
      <c r="AB37" s="34">
        <v>2327</v>
      </c>
      <c r="AC37" s="10"/>
      <c r="AD37" s="16">
        <v>51</v>
      </c>
      <c r="AE37" s="32">
        <v>547</v>
      </c>
      <c r="AF37" s="16">
        <v>163</v>
      </c>
      <c r="AG37" s="16">
        <v>1027</v>
      </c>
      <c r="AH37" s="32">
        <v>391</v>
      </c>
    </row>
    <row r="38" spans="2:34" ht="12.75">
      <c r="B38" s="6" t="s">
        <v>44</v>
      </c>
      <c r="C38" s="11">
        <f t="shared" si="0"/>
        <v>3273</v>
      </c>
      <c r="D38" s="11">
        <f t="shared" si="1"/>
        <v>967</v>
      </c>
      <c r="E38" s="11">
        <f t="shared" si="2"/>
        <v>2306</v>
      </c>
      <c r="F38" s="12">
        <f t="shared" si="3"/>
        <v>19174</v>
      </c>
      <c r="G38" s="12">
        <f t="shared" si="4"/>
        <v>12567</v>
      </c>
      <c r="H38" s="11">
        <f t="shared" si="5"/>
        <v>3201</v>
      </c>
      <c r="I38" s="11">
        <f t="shared" si="6"/>
        <v>3406</v>
      </c>
      <c r="J38" s="12">
        <f t="shared" si="7"/>
        <v>6643</v>
      </c>
      <c r="K38" s="11">
        <f t="shared" si="8"/>
        <v>3984</v>
      </c>
      <c r="L38" s="11">
        <f t="shared" si="9"/>
        <v>1649</v>
      </c>
      <c r="M38" s="19">
        <f t="shared" si="10"/>
        <v>1010</v>
      </c>
      <c r="N38" s="28">
        <f t="shared" si="11"/>
        <v>29090</v>
      </c>
      <c r="O38" s="13">
        <f t="shared" si="12"/>
        <v>3607</v>
      </c>
      <c r="R38" t="s">
        <v>44</v>
      </c>
      <c r="S38" s="9">
        <v>3273</v>
      </c>
      <c r="T38" s="9">
        <v>967</v>
      </c>
      <c r="U38" s="9">
        <v>12474</v>
      </c>
      <c r="V38" s="9">
        <v>3201</v>
      </c>
      <c r="W38" s="9">
        <v>3406</v>
      </c>
      <c r="X38" s="9">
        <v>3984</v>
      </c>
      <c r="Y38" s="9">
        <v>7</v>
      </c>
      <c r="Z38" s="9">
        <v>0</v>
      </c>
      <c r="AA38" s="9">
        <v>3744</v>
      </c>
      <c r="AB38" s="34">
        <v>3607</v>
      </c>
      <c r="AC38" s="10"/>
      <c r="AD38" s="16">
        <v>93</v>
      </c>
      <c r="AE38" s="32">
        <v>1649</v>
      </c>
      <c r="AF38" s="16">
        <v>533</v>
      </c>
      <c r="AG38" s="16">
        <v>4654</v>
      </c>
      <c r="AH38" s="32">
        <v>1010</v>
      </c>
    </row>
    <row r="39" spans="2:34" ht="12.75">
      <c r="B39" s="6" t="s">
        <v>45</v>
      </c>
      <c r="C39" s="11">
        <f t="shared" si="0"/>
        <v>1564</v>
      </c>
      <c r="D39" s="11">
        <f t="shared" si="1"/>
        <v>477</v>
      </c>
      <c r="E39" s="11">
        <f t="shared" si="2"/>
        <v>1087</v>
      </c>
      <c r="F39" s="12">
        <f t="shared" si="3"/>
        <v>7383</v>
      </c>
      <c r="G39" s="12">
        <f t="shared" si="4"/>
        <v>4801</v>
      </c>
      <c r="H39" s="11">
        <f t="shared" si="5"/>
        <v>1206</v>
      </c>
      <c r="I39" s="11">
        <f t="shared" si="6"/>
        <v>1376</v>
      </c>
      <c r="J39" s="12">
        <f t="shared" si="7"/>
        <v>3081</v>
      </c>
      <c r="K39" s="11">
        <f t="shared" si="8"/>
        <v>1821</v>
      </c>
      <c r="L39" s="11">
        <f t="shared" si="9"/>
        <v>676</v>
      </c>
      <c r="M39" s="19">
        <f t="shared" si="10"/>
        <v>584</v>
      </c>
      <c r="N39" s="28">
        <f t="shared" si="11"/>
        <v>12028</v>
      </c>
      <c r="O39" s="13">
        <f t="shared" si="12"/>
        <v>1493</v>
      </c>
      <c r="R39" t="s">
        <v>45</v>
      </c>
      <c r="S39" s="9">
        <v>1564</v>
      </c>
      <c r="T39" s="9">
        <v>477</v>
      </c>
      <c r="U39" s="9">
        <v>4770</v>
      </c>
      <c r="V39" s="9">
        <v>1206</v>
      </c>
      <c r="W39" s="9">
        <v>1376</v>
      </c>
      <c r="X39" s="9">
        <v>1821</v>
      </c>
      <c r="Y39">
        <v>0</v>
      </c>
      <c r="Z39" s="9">
        <v>4</v>
      </c>
      <c r="AA39" s="9">
        <v>1523</v>
      </c>
      <c r="AB39" s="34">
        <v>1493</v>
      </c>
      <c r="AC39" s="10"/>
      <c r="AD39" s="16">
        <v>31</v>
      </c>
      <c r="AE39" s="32">
        <v>676</v>
      </c>
      <c r="AF39" s="16">
        <v>256</v>
      </c>
      <c r="AG39" s="16">
        <v>1426</v>
      </c>
      <c r="AH39" s="32">
        <v>584</v>
      </c>
    </row>
    <row r="40" spans="2:34" ht="12.75">
      <c r="B40" s="6" t="s">
        <v>46</v>
      </c>
      <c r="C40" s="11">
        <f t="shared" si="0"/>
        <v>1236</v>
      </c>
      <c r="D40" s="11">
        <f t="shared" si="1"/>
        <v>589</v>
      </c>
      <c r="E40" s="11">
        <f t="shared" si="2"/>
        <v>647</v>
      </c>
      <c r="F40" s="12">
        <f t="shared" si="3"/>
        <v>4821</v>
      </c>
      <c r="G40" s="12">
        <f t="shared" si="4"/>
        <v>3268</v>
      </c>
      <c r="H40" s="11">
        <f t="shared" si="5"/>
        <v>401</v>
      </c>
      <c r="I40" s="11">
        <f t="shared" si="6"/>
        <v>1152</v>
      </c>
      <c r="J40" s="12">
        <f t="shared" si="7"/>
        <v>2221</v>
      </c>
      <c r="K40" s="11">
        <f t="shared" si="8"/>
        <v>1494</v>
      </c>
      <c r="L40" s="11">
        <f t="shared" si="9"/>
        <v>447</v>
      </c>
      <c r="M40" s="19">
        <f t="shared" si="10"/>
        <v>280</v>
      </c>
      <c r="N40" s="28">
        <f t="shared" si="11"/>
        <v>8278</v>
      </c>
      <c r="O40" s="13">
        <f t="shared" si="12"/>
        <v>982</v>
      </c>
      <c r="R40" t="s">
        <v>46</v>
      </c>
      <c r="S40" s="9">
        <v>1236</v>
      </c>
      <c r="T40" s="9">
        <v>589</v>
      </c>
      <c r="U40" s="9">
        <v>3225</v>
      </c>
      <c r="V40" s="9">
        <v>401</v>
      </c>
      <c r="W40" s="9">
        <v>1152</v>
      </c>
      <c r="X40" s="9">
        <v>1494</v>
      </c>
      <c r="Y40" s="9">
        <v>0</v>
      </c>
      <c r="Z40" s="9">
        <v>0</v>
      </c>
      <c r="AA40" s="9">
        <v>998</v>
      </c>
      <c r="AB40" s="34">
        <v>982</v>
      </c>
      <c r="AC40" s="10"/>
      <c r="AD40" s="16">
        <v>43</v>
      </c>
      <c r="AE40" s="32">
        <v>447</v>
      </c>
      <c r="AF40" s="16">
        <v>116</v>
      </c>
      <c r="AG40" s="16">
        <v>837</v>
      </c>
      <c r="AH40" s="32">
        <v>280</v>
      </c>
    </row>
    <row r="41" spans="2:34" ht="12.75">
      <c r="B41" s="6" t="s">
        <v>47</v>
      </c>
      <c r="C41" s="11">
        <f t="shared" si="0"/>
        <v>2227</v>
      </c>
      <c r="D41" s="11">
        <f t="shared" si="1"/>
        <v>625</v>
      </c>
      <c r="E41" s="11">
        <f t="shared" si="2"/>
        <v>1602</v>
      </c>
      <c r="F41" s="12">
        <f t="shared" si="3"/>
        <v>11965</v>
      </c>
      <c r="G41" s="12">
        <f t="shared" si="4"/>
        <v>7924</v>
      </c>
      <c r="H41" s="11">
        <f t="shared" si="5"/>
        <v>2360</v>
      </c>
      <c r="I41" s="11">
        <f t="shared" si="6"/>
        <v>1681</v>
      </c>
      <c r="J41" s="12">
        <f t="shared" si="7"/>
        <v>4372</v>
      </c>
      <c r="K41" s="11">
        <f t="shared" si="8"/>
        <v>2658</v>
      </c>
      <c r="L41" s="11">
        <f t="shared" si="9"/>
        <v>1115</v>
      </c>
      <c r="M41" s="19">
        <f t="shared" si="10"/>
        <v>599</v>
      </c>
      <c r="N41" s="28">
        <f t="shared" si="11"/>
        <v>18564</v>
      </c>
      <c r="O41" s="13">
        <f t="shared" si="12"/>
        <v>2506</v>
      </c>
      <c r="R41" t="s">
        <v>47</v>
      </c>
      <c r="S41" s="9">
        <v>2227</v>
      </c>
      <c r="T41" s="9">
        <v>625</v>
      </c>
      <c r="U41" s="9">
        <v>7877</v>
      </c>
      <c r="V41" s="9">
        <v>2360</v>
      </c>
      <c r="W41" s="9">
        <v>1681</v>
      </c>
      <c r="X41" s="9">
        <v>2658</v>
      </c>
      <c r="Y41" s="9">
        <v>9</v>
      </c>
      <c r="Z41" s="9">
        <v>0</v>
      </c>
      <c r="AA41" s="9">
        <v>2540</v>
      </c>
      <c r="AB41" s="34">
        <v>2506</v>
      </c>
      <c r="AC41" s="10"/>
      <c r="AD41" s="16">
        <v>47</v>
      </c>
      <c r="AE41" s="32">
        <v>1115</v>
      </c>
      <c r="AF41" s="16">
        <v>364</v>
      </c>
      <c r="AG41" s="16">
        <v>2517</v>
      </c>
      <c r="AH41" s="32">
        <v>599</v>
      </c>
    </row>
    <row r="42" spans="2:34" ht="12.75">
      <c r="B42" s="6" t="s">
        <v>48</v>
      </c>
      <c r="C42" s="11">
        <f t="shared" si="0"/>
        <v>2245</v>
      </c>
      <c r="D42" s="11">
        <f t="shared" si="1"/>
        <v>667</v>
      </c>
      <c r="E42" s="11">
        <f t="shared" si="2"/>
        <v>1578</v>
      </c>
      <c r="F42" s="12">
        <f t="shared" si="3"/>
        <v>9810</v>
      </c>
      <c r="G42" s="12">
        <f t="shared" si="4"/>
        <v>5888</v>
      </c>
      <c r="H42" s="11">
        <f t="shared" si="5"/>
        <v>2022</v>
      </c>
      <c r="I42" s="11">
        <f t="shared" si="6"/>
        <v>1900</v>
      </c>
      <c r="J42" s="12">
        <f t="shared" si="7"/>
        <v>3742</v>
      </c>
      <c r="K42" s="11">
        <f t="shared" si="8"/>
        <v>2608</v>
      </c>
      <c r="L42" s="11">
        <f t="shared" si="9"/>
        <v>690</v>
      </c>
      <c r="M42" s="19">
        <f t="shared" si="10"/>
        <v>444</v>
      </c>
      <c r="N42" s="28">
        <f t="shared" si="11"/>
        <v>15797</v>
      </c>
      <c r="O42" s="13">
        <f t="shared" si="12"/>
        <v>1716</v>
      </c>
      <c r="R42" t="s">
        <v>48</v>
      </c>
      <c r="S42" s="9">
        <v>2245</v>
      </c>
      <c r="T42" s="9">
        <v>667</v>
      </c>
      <c r="U42" s="9">
        <v>5827</v>
      </c>
      <c r="V42" s="9">
        <v>2022</v>
      </c>
      <c r="W42" s="9">
        <v>1900</v>
      </c>
      <c r="X42" s="9">
        <v>2608</v>
      </c>
      <c r="Y42">
        <v>1</v>
      </c>
      <c r="Z42" s="9">
        <v>3</v>
      </c>
      <c r="AA42" s="9">
        <v>1729</v>
      </c>
      <c r="AB42" s="34">
        <v>1716</v>
      </c>
      <c r="AC42" s="10"/>
      <c r="AD42" s="16">
        <v>61</v>
      </c>
      <c r="AE42" s="32">
        <v>690</v>
      </c>
      <c r="AF42" s="16">
        <v>191</v>
      </c>
      <c r="AG42" s="16">
        <v>2247</v>
      </c>
      <c r="AH42" s="32">
        <v>444</v>
      </c>
    </row>
    <row r="43" spans="2:34" ht="12.75">
      <c r="B43" s="6" t="s">
        <v>49</v>
      </c>
      <c r="C43" s="11">
        <f t="shared" si="0"/>
        <v>1041</v>
      </c>
      <c r="D43" s="11">
        <f t="shared" si="1"/>
        <v>415</v>
      </c>
      <c r="E43" s="11">
        <f t="shared" si="2"/>
        <v>626</v>
      </c>
      <c r="F43" s="12">
        <f t="shared" si="3"/>
        <v>4920</v>
      </c>
      <c r="G43" s="12">
        <f t="shared" si="4"/>
        <v>3320</v>
      </c>
      <c r="H43" s="11">
        <f t="shared" si="5"/>
        <v>821</v>
      </c>
      <c r="I43" s="11">
        <f t="shared" si="6"/>
        <v>779</v>
      </c>
      <c r="J43" s="12">
        <f t="shared" si="7"/>
        <v>2230</v>
      </c>
      <c r="K43" s="11">
        <f t="shared" si="8"/>
        <v>1215</v>
      </c>
      <c r="L43" s="11">
        <f t="shared" si="9"/>
        <v>429</v>
      </c>
      <c r="M43" s="19">
        <f t="shared" si="10"/>
        <v>586</v>
      </c>
      <c r="N43" s="28">
        <f t="shared" si="11"/>
        <v>8191</v>
      </c>
      <c r="O43" s="13">
        <f t="shared" si="12"/>
        <v>1294</v>
      </c>
      <c r="R43" t="s">
        <v>49</v>
      </c>
      <c r="S43" s="9">
        <v>1041</v>
      </c>
      <c r="T43" s="9">
        <v>415</v>
      </c>
      <c r="U43" s="9">
        <v>3291</v>
      </c>
      <c r="V43" s="9">
        <v>821</v>
      </c>
      <c r="W43" s="9">
        <v>779</v>
      </c>
      <c r="X43" s="9">
        <v>1215</v>
      </c>
      <c r="Y43">
        <v>2</v>
      </c>
      <c r="Z43" s="9">
        <v>0</v>
      </c>
      <c r="AA43" s="9">
        <v>1385</v>
      </c>
      <c r="AB43" s="34">
        <v>1294</v>
      </c>
      <c r="AC43" s="10"/>
      <c r="AD43" s="16">
        <v>29</v>
      </c>
      <c r="AE43" s="32">
        <v>429</v>
      </c>
      <c r="AF43" s="16">
        <v>158</v>
      </c>
      <c r="AG43" s="16">
        <v>1255</v>
      </c>
      <c r="AH43" s="32">
        <v>586</v>
      </c>
    </row>
    <row r="44" spans="2:34" ht="12.75">
      <c r="B44" s="6" t="s">
        <v>50</v>
      </c>
      <c r="C44" s="11">
        <f t="shared" si="0"/>
        <v>4955</v>
      </c>
      <c r="D44" s="11">
        <f t="shared" si="1"/>
        <v>1392</v>
      </c>
      <c r="E44" s="11">
        <f t="shared" si="2"/>
        <v>3563</v>
      </c>
      <c r="F44" s="12">
        <f t="shared" si="3"/>
        <v>25691</v>
      </c>
      <c r="G44" s="12">
        <f t="shared" si="4"/>
        <v>16986</v>
      </c>
      <c r="H44" s="11">
        <f t="shared" si="5"/>
        <v>5402</v>
      </c>
      <c r="I44" s="11">
        <f t="shared" si="6"/>
        <v>3303</v>
      </c>
      <c r="J44" s="12">
        <f t="shared" si="7"/>
        <v>10656</v>
      </c>
      <c r="K44" s="11">
        <f t="shared" si="8"/>
        <v>6511</v>
      </c>
      <c r="L44" s="11">
        <f t="shared" si="9"/>
        <v>1910</v>
      </c>
      <c r="M44" s="19">
        <f t="shared" si="10"/>
        <v>2235</v>
      </c>
      <c r="N44" s="28">
        <f t="shared" si="11"/>
        <v>41302</v>
      </c>
      <c r="O44" s="13">
        <f t="shared" si="12"/>
        <v>4823</v>
      </c>
      <c r="R44" t="s">
        <v>50</v>
      </c>
      <c r="S44" s="9">
        <v>4955</v>
      </c>
      <c r="T44" s="9">
        <v>1392</v>
      </c>
      <c r="U44" s="9">
        <v>16833</v>
      </c>
      <c r="V44" s="9">
        <v>5402</v>
      </c>
      <c r="W44" s="9">
        <v>3303</v>
      </c>
      <c r="X44" s="9">
        <v>6511</v>
      </c>
      <c r="Y44" s="9">
        <v>26</v>
      </c>
      <c r="Z44" s="9">
        <v>2</v>
      </c>
      <c r="AA44" s="9">
        <v>4962</v>
      </c>
      <c r="AB44" s="34">
        <v>4823</v>
      </c>
      <c r="AC44" s="10"/>
      <c r="AD44" s="16">
        <v>153</v>
      </c>
      <c r="AE44" s="32">
        <v>1910</v>
      </c>
      <c r="AF44" s="16">
        <v>762</v>
      </c>
      <c r="AG44" s="16">
        <v>6533</v>
      </c>
      <c r="AH44" s="32">
        <v>2235</v>
      </c>
    </row>
    <row r="45" spans="2:34" ht="12.75">
      <c r="B45" s="6" t="s">
        <v>51</v>
      </c>
      <c r="C45" s="11">
        <f t="shared" si="0"/>
        <v>1344</v>
      </c>
      <c r="D45" s="11">
        <f t="shared" si="1"/>
        <v>750</v>
      </c>
      <c r="E45" s="11">
        <f t="shared" si="2"/>
        <v>594</v>
      </c>
      <c r="F45" s="12">
        <f t="shared" si="3"/>
        <v>5252</v>
      </c>
      <c r="G45" s="12">
        <f t="shared" si="4"/>
        <v>3629</v>
      </c>
      <c r="H45" s="11">
        <f t="shared" si="5"/>
        <v>927</v>
      </c>
      <c r="I45" s="11">
        <f t="shared" si="6"/>
        <v>696</v>
      </c>
      <c r="J45" s="12">
        <f t="shared" si="7"/>
        <v>2524</v>
      </c>
      <c r="K45" s="11">
        <f t="shared" si="8"/>
        <v>1600</v>
      </c>
      <c r="L45" s="11">
        <f t="shared" si="9"/>
        <v>471</v>
      </c>
      <c r="M45" s="19">
        <f t="shared" si="10"/>
        <v>453</v>
      </c>
      <c r="N45" s="28">
        <f t="shared" si="11"/>
        <v>9120</v>
      </c>
      <c r="O45" s="13">
        <f t="shared" si="12"/>
        <v>1211</v>
      </c>
      <c r="R45" t="s">
        <v>51</v>
      </c>
      <c r="S45" s="9">
        <v>1344</v>
      </c>
      <c r="T45" s="9">
        <v>750</v>
      </c>
      <c r="U45" s="9">
        <v>3605</v>
      </c>
      <c r="V45" s="9">
        <v>927</v>
      </c>
      <c r="W45" s="9">
        <v>696</v>
      </c>
      <c r="X45" s="9">
        <v>1600</v>
      </c>
      <c r="Y45">
        <v>1</v>
      </c>
      <c r="Z45" s="9">
        <v>0</v>
      </c>
      <c r="AA45" s="9">
        <v>1244</v>
      </c>
      <c r="AB45" s="34">
        <v>1211</v>
      </c>
      <c r="AC45" s="10"/>
      <c r="AD45" s="16">
        <v>24</v>
      </c>
      <c r="AE45" s="32">
        <v>471</v>
      </c>
      <c r="AF45" s="16">
        <v>182</v>
      </c>
      <c r="AG45" s="16">
        <v>996</v>
      </c>
      <c r="AH45" s="32">
        <v>453</v>
      </c>
    </row>
    <row r="46" spans="2:34" ht="12.75">
      <c r="B46" s="6" t="s">
        <v>52</v>
      </c>
      <c r="C46" s="11">
        <f t="shared" si="0"/>
        <v>1117</v>
      </c>
      <c r="D46" s="11">
        <f t="shared" si="1"/>
        <v>400</v>
      </c>
      <c r="E46" s="11">
        <f t="shared" si="2"/>
        <v>717</v>
      </c>
      <c r="F46" s="12">
        <f t="shared" si="3"/>
        <v>4625</v>
      </c>
      <c r="G46" s="12">
        <f t="shared" si="4"/>
        <v>2958</v>
      </c>
      <c r="H46" s="11">
        <f t="shared" si="5"/>
        <v>838</v>
      </c>
      <c r="I46" s="11">
        <f t="shared" si="6"/>
        <v>829</v>
      </c>
      <c r="J46" s="12">
        <f t="shared" si="7"/>
        <v>2125</v>
      </c>
      <c r="K46" s="11">
        <f t="shared" si="8"/>
        <v>1318</v>
      </c>
      <c r="L46" s="11">
        <f t="shared" si="9"/>
        <v>437</v>
      </c>
      <c r="M46" s="19">
        <f t="shared" si="10"/>
        <v>370</v>
      </c>
      <c r="N46" s="28">
        <f t="shared" si="11"/>
        <v>7867</v>
      </c>
      <c r="O46" s="13">
        <f t="shared" si="12"/>
        <v>989</v>
      </c>
      <c r="R46" t="s">
        <v>52</v>
      </c>
      <c r="S46" s="9">
        <v>1117</v>
      </c>
      <c r="T46" s="9">
        <v>400</v>
      </c>
      <c r="U46" s="9">
        <v>2936</v>
      </c>
      <c r="V46" s="9">
        <v>838</v>
      </c>
      <c r="W46" s="9">
        <v>829</v>
      </c>
      <c r="X46" s="9">
        <v>1318</v>
      </c>
      <c r="Y46" s="9">
        <v>1</v>
      </c>
      <c r="Z46" s="9">
        <v>0</v>
      </c>
      <c r="AA46" s="9">
        <v>1000</v>
      </c>
      <c r="AB46" s="34">
        <v>989</v>
      </c>
      <c r="AC46" s="10"/>
      <c r="AD46" s="16">
        <v>22</v>
      </c>
      <c r="AE46" s="32">
        <v>437</v>
      </c>
      <c r="AF46" s="16">
        <v>141</v>
      </c>
      <c r="AG46" s="16">
        <v>902</v>
      </c>
      <c r="AH46" s="32">
        <v>370</v>
      </c>
    </row>
    <row r="47" spans="2:34" ht="12.75">
      <c r="B47" s="6" t="s">
        <v>53</v>
      </c>
      <c r="C47" s="11">
        <f t="shared" si="0"/>
        <v>1411</v>
      </c>
      <c r="D47" s="11">
        <f t="shared" si="1"/>
        <v>480</v>
      </c>
      <c r="E47" s="11">
        <f t="shared" si="2"/>
        <v>931</v>
      </c>
      <c r="F47" s="12">
        <f t="shared" si="3"/>
        <v>8175</v>
      </c>
      <c r="G47" s="12">
        <f t="shared" si="4"/>
        <v>5206</v>
      </c>
      <c r="H47" s="11">
        <f t="shared" si="5"/>
        <v>1629</v>
      </c>
      <c r="I47" s="11">
        <f t="shared" si="6"/>
        <v>1340</v>
      </c>
      <c r="J47" s="12">
        <f t="shared" si="7"/>
        <v>3074</v>
      </c>
      <c r="K47" s="11">
        <f t="shared" si="8"/>
        <v>1648</v>
      </c>
      <c r="L47" s="11">
        <f t="shared" si="9"/>
        <v>907</v>
      </c>
      <c r="M47" s="19">
        <f t="shared" si="10"/>
        <v>519</v>
      </c>
      <c r="N47" s="28">
        <f>C47+F47+J47</f>
        <v>12660</v>
      </c>
      <c r="O47" s="13">
        <f t="shared" si="12"/>
        <v>1644</v>
      </c>
      <c r="R47" t="s">
        <v>53</v>
      </c>
      <c r="S47" s="9">
        <v>1411</v>
      </c>
      <c r="T47" s="9">
        <v>480</v>
      </c>
      <c r="U47" s="9">
        <v>5185</v>
      </c>
      <c r="V47" s="9">
        <v>1629</v>
      </c>
      <c r="W47" s="9">
        <v>1340</v>
      </c>
      <c r="X47" s="9">
        <v>1648</v>
      </c>
      <c r="Y47">
        <v>2</v>
      </c>
      <c r="Z47" s="9">
        <v>0</v>
      </c>
      <c r="AA47" s="9">
        <v>1696</v>
      </c>
      <c r="AB47" s="34">
        <v>1644</v>
      </c>
      <c r="AC47" s="10"/>
      <c r="AD47" s="16">
        <v>21</v>
      </c>
      <c r="AE47" s="32">
        <v>907</v>
      </c>
      <c r="AF47" s="16">
        <v>225</v>
      </c>
      <c r="AG47" s="16">
        <v>2051</v>
      </c>
      <c r="AH47" s="32">
        <v>519</v>
      </c>
    </row>
    <row r="48" spans="2:34" ht="13.5" thickBot="1">
      <c r="B48" s="6" t="s">
        <v>54</v>
      </c>
      <c r="C48" s="21">
        <f t="shared" si="0"/>
        <v>1376</v>
      </c>
      <c r="D48" s="11">
        <f t="shared" si="1"/>
        <v>574</v>
      </c>
      <c r="E48" s="11">
        <f t="shared" si="2"/>
        <v>802</v>
      </c>
      <c r="F48" s="12">
        <f t="shared" si="3"/>
        <v>5796</v>
      </c>
      <c r="G48" s="12">
        <f t="shared" si="4"/>
        <v>3910</v>
      </c>
      <c r="H48" s="11">
        <f t="shared" si="5"/>
        <v>943</v>
      </c>
      <c r="I48" s="11">
        <f t="shared" si="6"/>
        <v>943</v>
      </c>
      <c r="J48" s="12">
        <f t="shared" si="7"/>
        <v>3054</v>
      </c>
      <c r="K48" s="11">
        <f t="shared" si="8"/>
        <v>1596</v>
      </c>
      <c r="L48" s="11">
        <f t="shared" si="9"/>
        <v>610</v>
      </c>
      <c r="M48" s="19">
        <f t="shared" si="10"/>
        <v>848</v>
      </c>
      <c r="N48" s="28">
        <f t="shared" si="11"/>
        <v>10226</v>
      </c>
      <c r="O48" s="13">
        <f t="shared" si="12"/>
        <v>1731</v>
      </c>
      <c r="R48" t="s">
        <v>54</v>
      </c>
      <c r="S48" s="9">
        <v>1376</v>
      </c>
      <c r="T48" s="9">
        <v>574</v>
      </c>
      <c r="U48" s="9">
        <v>3879</v>
      </c>
      <c r="V48" s="9">
        <v>943</v>
      </c>
      <c r="W48" s="9">
        <v>943</v>
      </c>
      <c r="X48" s="9">
        <v>1596</v>
      </c>
      <c r="Y48" s="9">
        <v>0</v>
      </c>
      <c r="Z48" s="9">
        <v>0</v>
      </c>
      <c r="AA48" s="9">
        <v>1741</v>
      </c>
      <c r="AB48" s="34">
        <v>1731</v>
      </c>
      <c r="AC48" s="10"/>
      <c r="AD48" s="16">
        <v>31</v>
      </c>
      <c r="AE48" s="32">
        <v>610</v>
      </c>
      <c r="AF48" s="16">
        <v>207</v>
      </c>
      <c r="AG48" s="16">
        <v>1483</v>
      </c>
      <c r="AH48" s="32">
        <v>848</v>
      </c>
    </row>
    <row r="49" spans="2:33" ht="14.25" thickBot="1" thickTop="1">
      <c r="B49" s="7" t="s">
        <v>57</v>
      </c>
      <c r="C49" s="22">
        <f>SUM(C7:C48)</f>
        <v>111805</v>
      </c>
      <c r="D49" s="14">
        <f>SUM(D7:D48)</f>
        <v>32149</v>
      </c>
      <c r="E49" s="14">
        <f>SUM(E7:E48)</f>
        <v>79656</v>
      </c>
      <c r="F49" s="14">
        <f aca="true" t="shared" si="13" ref="F49:O49">SUM(F7:F48)</f>
        <v>605569</v>
      </c>
      <c r="G49" s="14">
        <f t="shared" si="13"/>
        <v>383504</v>
      </c>
      <c r="H49" s="14">
        <f t="shared" si="13"/>
        <v>130846</v>
      </c>
      <c r="I49" s="14">
        <f t="shared" si="13"/>
        <v>91219</v>
      </c>
      <c r="J49" s="14">
        <f t="shared" si="13"/>
        <v>240003</v>
      </c>
      <c r="K49" s="14">
        <f t="shared" si="13"/>
        <v>144437</v>
      </c>
      <c r="L49" s="14">
        <f t="shared" si="13"/>
        <v>50420</v>
      </c>
      <c r="M49" s="20">
        <f>SUM(M7:M48)</f>
        <v>45146</v>
      </c>
      <c r="N49" s="29">
        <f>SUM(N7:N48)</f>
        <v>957377</v>
      </c>
      <c r="O49" s="15">
        <f t="shared" si="13"/>
        <v>126451</v>
      </c>
      <c r="S49" s="5">
        <f>SUM(S7:S48)</f>
        <v>111805</v>
      </c>
      <c r="T49" s="5">
        <f aca="true" t="shared" si="14" ref="T49:Z49">SUM(T7:T48)</f>
        <v>32149</v>
      </c>
      <c r="U49" s="5">
        <f t="shared" si="14"/>
        <v>380639</v>
      </c>
      <c r="V49" s="5">
        <f t="shared" si="14"/>
        <v>130846</v>
      </c>
      <c r="W49" s="5">
        <f t="shared" si="14"/>
        <v>91219</v>
      </c>
      <c r="X49" s="5">
        <f t="shared" si="14"/>
        <v>144437</v>
      </c>
      <c r="Y49" s="5">
        <f t="shared" si="14"/>
        <v>356</v>
      </c>
      <c r="Z49" s="5">
        <f t="shared" si="14"/>
        <v>98</v>
      </c>
      <c r="AA49" s="5">
        <f>SUM(AA7:AA48)</f>
        <v>136113</v>
      </c>
      <c r="AB49" s="5"/>
      <c r="AC49" s="5"/>
      <c r="AD49" s="5">
        <f>SUM(AD7:AD48)</f>
        <v>2865</v>
      </c>
      <c r="AE49" s="5">
        <f>SUM(AE7:AE48)</f>
        <v>50420</v>
      </c>
      <c r="AF49" s="5">
        <f>SUM(AF7:AF48)</f>
        <v>16818</v>
      </c>
      <c r="AG49" s="5">
        <f>SUM(AG7:AG48)</f>
        <v>164143</v>
      </c>
    </row>
    <row r="50" ht="6" customHeight="1" thickTop="1"/>
    <row r="51" spans="1:2" ht="13.5">
      <c r="A51" t="s">
        <v>58</v>
      </c>
      <c r="B51" s="8" t="s">
        <v>66</v>
      </c>
    </row>
    <row r="52" ht="13.5">
      <c r="B52" s="8" t="s">
        <v>67</v>
      </c>
    </row>
    <row r="53" ht="13.5">
      <c r="B53" s="8" t="s">
        <v>59</v>
      </c>
    </row>
    <row r="54" spans="2:16" ht="45" customHeight="1">
      <c r="B54" s="35" t="s">
        <v>77</v>
      </c>
      <c r="C54" s="36"/>
      <c r="D54" s="36"/>
      <c r="E54" s="36"/>
      <c r="F54" s="36"/>
      <c r="G54" s="36"/>
      <c r="H54" s="36"/>
      <c r="I54" s="36"/>
      <c r="J54" s="36"/>
      <c r="K54" s="36"/>
      <c r="L54" s="36"/>
      <c r="M54" s="36"/>
      <c r="N54" s="36"/>
      <c r="O54" s="36"/>
      <c r="P54"/>
    </row>
    <row r="55" spans="6:23" ht="12.75">
      <c r="F55" s="17"/>
      <c r="O55"/>
      <c r="P55"/>
      <c r="V55" s="10"/>
      <c r="W55" s="10"/>
    </row>
    <row r="56" spans="15:23" ht="12.75">
      <c r="O56"/>
      <c r="P56"/>
      <c r="V56" s="10"/>
      <c r="W56" s="10"/>
    </row>
    <row r="57" spans="3:23" ht="12.75">
      <c r="C57" s="17" t="s">
        <v>81</v>
      </c>
      <c r="F57" s="17" t="s">
        <v>58</v>
      </c>
      <c r="H57" s="17"/>
      <c r="J57" s="17" t="s">
        <v>58</v>
      </c>
      <c r="O57"/>
      <c r="P57"/>
      <c r="V57" s="10"/>
      <c r="W57" s="10"/>
    </row>
    <row r="58" spans="3:23" ht="12.75">
      <c r="C58" s="17"/>
      <c r="I58" s="17"/>
      <c r="O58"/>
      <c r="P58"/>
      <c r="V58" s="10"/>
      <c r="W58" s="10"/>
    </row>
    <row r="59" spans="9:23" ht="12.75">
      <c r="I59" s="17"/>
      <c r="O59"/>
      <c r="P59"/>
      <c r="V59" s="10"/>
      <c r="W59" s="10"/>
    </row>
    <row r="60" spans="9:23" ht="12.75">
      <c r="I60" s="23" t="s">
        <v>69</v>
      </c>
      <c r="O60"/>
      <c r="P60"/>
      <c r="V60" s="10"/>
      <c r="W60" s="10"/>
    </row>
    <row r="61" spans="15:23" ht="12.75">
      <c r="O61"/>
      <c r="P61"/>
      <c r="V61" s="10"/>
      <c r="W61" s="10"/>
    </row>
    <row r="62" spans="15:23" ht="12.75">
      <c r="O62"/>
      <c r="P62"/>
      <c r="V62" s="10"/>
      <c r="W62" s="10"/>
    </row>
    <row r="63" spans="15:23" ht="12.75">
      <c r="O63"/>
      <c r="P63"/>
      <c r="V63" s="10"/>
      <c r="W63" s="10"/>
    </row>
    <row r="64" spans="15:23" ht="12.75">
      <c r="O64"/>
      <c r="P64"/>
      <c r="V64" s="10"/>
      <c r="W64" s="10"/>
    </row>
    <row r="65" spans="4:23" ht="12.75">
      <c r="D65" s="17">
        <f>D49+E49+G49+H49+I49+K49</f>
        <v>861811</v>
      </c>
      <c r="O65"/>
      <c r="P65"/>
      <c r="V65" s="10"/>
      <c r="W65" s="10"/>
    </row>
    <row r="66" spans="4:23" ht="12.75">
      <c r="D66" s="17">
        <f>L49+M49</f>
        <v>95566</v>
      </c>
      <c r="O66"/>
      <c r="P66"/>
      <c r="V66" s="10"/>
      <c r="W66" s="10"/>
    </row>
    <row r="67" spans="4:23" ht="12.75">
      <c r="D67" s="17">
        <f>D65+D66</f>
        <v>957377</v>
      </c>
      <c r="O67"/>
      <c r="P67"/>
      <c r="V67" s="10"/>
      <c r="W67" s="10"/>
    </row>
    <row r="68" spans="15:23" ht="12.75">
      <c r="O68"/>
      <c r="P68"/>
      <c r="V68" s="10"/>
      <c r="W68" s="10"/>
    </row>
    <row r="69" spans="15:23" ht="12.75">
      <c r="O69"/>
      <c r="P69"/>
      <c r="V69" s="10"/>
      <c r="W69" s="10"/>
    </row>
    <row r="70" spans="15:23" ht="12.75">
      <c r="O70"/>
      <c r="P70"/>
      <c r="V70" s="10"/>
      <c r="W70" s="10"/>
    </row>
    <row r="71" spans="15:23" ht="12.75">
      <c r="O71"/>
      <c r="P71"/>
      <c r="V71" s="10"/>
      <c r="W71" s="10"/>
    </row>
    <row r="72" spans="15:23" ht="12.75">
      <c r="O72"/>
      <c r="P72"/>
      <c r="V72" s="10"/>
      <c r="W72" s="10"/>
    </row>
    <row r="73" spans="15:23" ht="12.75">
      <c r="O73"/>
      <c r="P73"/>
      <c r="V73" s="10"/>
      <c r="W73" s="10"/>
    </row>
    <row r="74" spans="15:23" ht="12.75">
      <c r="O74"/>
      <c r="P74"/>
      <c r="V74" s="10"/>
      <c r="W74" s="10"/>
    </row>
    <row r="75" spans="15:23" ht="12.75">
      <c r="O75"/>
      <c r="P75"/>
      <c r="V75" s="10"/>
      <c r="W75" s="10"/>
    </row>
    <row r="76" spans="15:23" ht="12.75">
      <c r="O76"/>
      <c r="P76"/>
      <c r="V76" s="10"/>
      <c r="W76" s="10"/>
    </row>
    <row r="77" spans="15:23" ht="12.75">
      <c r="O77"/>
      <c r="P77"/>
      <c r="V77" s="10"/>
      <c r="W77" s="10"/>
    </row>
    <row r="78" spans="15:23" ht="12.75">
      <c r="O78"/>
      <c r="P78"/>
      <c r="V78" s="10"/>
      <c r="W78" s="10"/>
    </row>
    <row r="79" spans="15:23" ht="12.75">
      <c r="O79"/>
      <c r="P79"/>
      <c r="V79" s="10"/>
      <c r="W79" s="10"/>
    </row>
    <row r="80" spans="15:23" ht="12.75">
      <c r="O80"/>
      <c r="P80"/>
      <c r="V80" s="10"/>
      <c r="W80" s="10"/>
    </row>
    <row r="81" spans="15:23" ht="12.75">
      <c r="O81"/>
      <c r="P81"/>
      <c r="V81" s="10"/>
      <c r="W81" s="10"/>
    </row>
    <row r="82" spans="15:23" ht="12.75">
      <c r="O82"/>
      <c r="P82"/>
      <c r="V82" s="10"/>
      <c r="W82" s="10"/>
    </row>
    <row r="83" spans="15:23" ht="12.75">
      <c r="O83"/>
      <c r="P83"/>
      <c r="V83" s="10"/>
      <c r="W83" s="10"/>
    </row>
    <row r="84" spans="15:23" ht="12.75">
      <c r="O84"/>
      <c r="P84"/>
      <c r="V84" s="10"/>
      <c r="W84" s="10"/>
    </row>
    <row r="85" spans="15:23" ht="12.75">
      <c r="O85"/>
      <c r="P85"/>
      <c r="V85" s="10"/>
      <c r="W85" s="10"/>
    </row>
    <row r="86" spans="15:23" ht="12.75">
      <c r="O86"/>
      <c r="P86"/>
      <c r="V86" s="10"/>
      <c r="W86" s="10"/>
    </row>
    <row r="87" spans="15:23" ht="12.75">
      <c r="O87"/>
      <c r="P87"/>
      <c r="V87" s="10"/>
      <c r="W87" s="10"/>
    </row>
    <row r="88" spans="15:23" ht="12.75">
      <c r="O88"/>
      <c r="P88"/>
      <c r="V88" s="10"/>
      <c r="W88" s="10"/>
    </row>
    <row r="89" spans="15:23" ht="12.75">
      <c r="O89"/>
      <c r="P89"/>
      <c r="V89" s="10"/>
      <c r="W89" s="10"/>
    </row>
    <row r="90" spans="15:23" ht="12.75">
      <c r="O90"/>
      <c r="P90"/>
      <c r="V90" s="10"/>
      <c r="W90" s="10"/>
    </row>
    <row r="91" spans="15:23" ht="12.75">
      <c r="O91"/>
      <c r="P91"/>
      <c r="V91" s="10"/>
      <c r="W91" s="10"/>
    </row>
    <row r="92" spans="15:23" ht="12.75">
      <c r="O92"/>
      <c r="P92"/>
      <c r="V92" s="10"/>
      <c r="W92" s="10"/>
    </row>
    <row r="93" spans="15:23" ht="12.75">
      <c r="O93"/>
      <c r="P93"/>
      <c r="V93" s="10"/>
      <c r="W93" s="10"/>
    </row>
    <row r="94" spans="15:23" ht="12.75">
      <c r="O94"/>
      <c r="P94"/>
      <c r="V94" s="10"/>
      <c r="W94" s="10"/>
    </row>
    <row r="95" spans="15:23" ht="12.75">
      <c r="O95"/>
      <c r="P95"/>
      <c r="V95" s="10"/>
      <c r="W95" s="10"/>
    </row>
    <row r="96" spans="15:23" ht="12.75">
      <c r="O96"/>
      <c r="P96"/>
      <c r="V96" s="10"/>
      <c r="W96" s="10"/>
    </row>
    <row r="97" spans="15:23" ht="12.75">
      <c r="O97"/>
      <c r="P97"/>
      <c r="V97" s="10"/>
      <c r="W97" s="10"/>
    </row>
    <row r="98" spans="15:16" ht="12.75">
      <c r="O98"/>
      <c r="P98"/>
    </row>
    <row r="99" spans="15:16" ht="12.75">
      <c r="O99"/>
      <c r="P99"/>
    </row>
  </sheetData>
  <sheetProtection selectLockedCells="1" selectUnlockedCells="1"/>
  <mergeCells count="10">
    <mergeCell ref="B54:O54"/>
    <mergeCell ref="B2:O2"/>
    <mergeCell ref="B4:B5"/>
    <mergeCell ref="C4:C5"/>
    <mergeCell ref="N4:N5"/>
    <mergeCell ref="D4:E4"/>
    <mergeCell ref="G4:I4"/>
    <mergeCell ref="F4:F5"/>
    <mergeCell ref="J4:J5"/>
    <mergeCell ref="K4:M4"/>
  </mergeCells>
  <printOptions horizontalCentered="1"/>
  <pageMargins left="0.7480314960629921" right="0.7480314960629921" top="0.35433070866141736" bottom="0.5511811023622047" header="0.5118110236220472" footer="0.5118110236220472"/>
  <pageSetup fitToWidth="0" fitToHeight="1" orientation="landscape" paperSize="9" scale="71" r:id="rId1"/>
  <headerFooter alignWithMargins="0">
    <oddHeader>&amp;R&amp;"Arial,Aldin"Anexa nr.6</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mihai.constantin</dc:creator>
  <cp:keywords/>
  <dc:description/>
  <cp:lastModifiedBy>laura.tihan</cp:lastModifiedBy>
  <cp:lastPrinted>2017-05-05T07:37:25Z</cp:lastPrinted>
  <dcterms:created xsi:type="dcterms:W3CDTF">2014-01-08T11:26:53Z</dcterms:created>
  <dcterms:modified xsi:type="dcterms:W3CDTF">2017-05-05T07:37:28Z</dcterms:modified>
  <cp:category/>
  <cp:version/>
  <cp:contentType/>
  <cp:contentStatus/>
</cp:coreProperties>
</file>